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marian.000\Documents\2015\adatszolgáltatás\"/>
    </mc:Choice>
  </mc:AlternateContent>
  <bookViews>
    <workbookView xWindow="0" yWindow="0" windowWidth="28800" windowHeight="11835"/>
  </bookViews>
  <sheets>
    <sheet name="Munka1" sheetId="1" r:id="rId1"/>
  </sheets>
  <definedNames>
    <definedName name="_xlnm.Print_Titles" localSheetId="0">Munka1!$1:$2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16" i="1" s="1"/>
  <c r="I16" i="1"/>
  <c r="E31" i="1"/>
  <c r="I31" i="1"/>
  <c r="E45" i="1"/>
  <c r="I45" i="1"/>
  <c r="E51" i="1"/>
  <c r="I51" i="1"/>
  <c r="E52" i="1"/>
  <c r="I52" i="1"/>
  <c r="E59" i="1"/>
  <c r="E66" i="1"/>
  <c r="I66" i="1"/>
  <c r="E133" i="1"/>
  <c r="I133" i="1"/>
  <c r="E141" i="1"/>
  <c r="E164" i="1" s="1"/>
  <c r="I164" i="1"/>
  <c r="I73" i="1" l="1"/>
  <c r="E73" i="1"/>
</calcChain>
</file>

<file path=xl/sharedStrings.xml><?xml version="1.0" encoding="utf-8"?>
<sst xmlns="http://schemas.openxmlformats.org/spreadsheetml/2006/main" count="483" uniqueCount="191">
  <si>
    <t>2015. év összesen</t>
  </si>
  <si>
    <t>RKI</t>
  </si>
  <si>
    <t>Honvéd Akadémia Utánpótlás Nevelés Centrum Fejlesztése</t>
  </si>
  <si>
    <t xml:space="preserve">Nemzeti Sportközpontok </t>
  </si>
  <si>
    <t>Honvéd Akadémia dél-pesti utánpótlás-nevelés</t>
  </si>
  <si>
    <t>1194 Budapest, XIX. Ker. Puskás Ferenc utca 1-3.</t>
  </si>
  <si>
    <t>Illés Akadémia Utánpótlás Nevelési Program</t>
  </si>
  <si>
    <t>Illés Akadémia Utánpótlási Nevelési Centrum Szombathely</t>
  </si>
  <si>
    <t>9700 Szonbathely Hrsz: 0795</t>
  </si>
  <si>
    <t>költségvetési támogatás</t>
  </si>
  <si>
    <t>Tornacsarnok és uszoda létesítés-Dunavarsány</t>
  </si>
  <si>
    <t>KMÁOK - Dunavarsányi edzőtábor</t>
  </si>
  <si>
    <t>2336 Dunavarsány, külterület, 050/4 hrsz.</t>
  </si>
  <si>
    <t>Csónakaktároló ereszcsatorna felújítás-Dunavarsány Edzőtábor</t>
  </si>
  <si>
    <t>Dagály Project</t>
  </si>
  <si>
    <t>Dagály Uszoda</t>
  </si>
  <si>
    <t>1138 Budapest, XIII.Népfűrdő u. 38-40. Hrsz.: 25879</t>
  </si>
  <si>
    <t>Tüskecsarnok Uszoda Projekt</t>
  </si>
  <si>
    <t>Tüskecsarnok</t>
  </si>
  <si>
    <t>1111 Budapest, Magyar Tudósok körútja 7.</t>
  </si>
  <si>
    <t>Tüskecsarnok Projekt Pótmunkák</t>
  </si>
  <si>
    <t>Puskás Ferenc Stadion Projekt</t>
  </si>
  <si>
    <t>BOK - Puskás Ferenc Stadion</t>
  </si>
  <si>
    <t>1146 Budapest, XIV. ker. Istvánmezei út 3-5.</t>
  </si>
  <si>
    <t>Öltözők és pihenőszobák felújítás Kőér Utcai Sportuszoda</t>
  </si>
  <si>
    <t>NUVOK - Kőér utcai Sportuszoda</t>
  </si>
  <si>
    <t>1103 Budapest, X. Kőér út 1/A</t>
  </si>
  <si>
    <t xml:space="preserve">UTE Judo utánánpótlás válogatott edzésközpont felújítása </t>
  </si>
  <si>
    <t>UTE Labdarúgó Stadion Szusza Ferenc Stadion</t>
  </si>
  <si>
    <t>1044 Budapest, Megyeri út 11-13.</t>
  </si>
  <si>
    <t>Széchy 50m-es medence felújítás</t>
  </si>
  <si>
    <t>NUVOK - Hajós Alfréd Sportuszoda</t>
  </si>
  <si>
    <t>1138 Budapest, Margitsziget 23800/7 hrsz.</t>
  </si>
  <si>
    <t>Nemzeti Tenisz Edzőközpont-Mikovinyi út átalakítás; korszerűsítés</t>
  </si>
  <si>
    <t>Nemzeti Tenisz Edzőközpont</t>
  </si>
  <si>
    <t>1037 Budapest, Mikoviny u. 2-4.</t>
  </si>
  <si>
    <t>költségvetési támogatás, RKI</t>
  </si>
  <si>
    <t>Mátraháza Edzőtábor AB; C újjáépítés; korszerűsítés</t>
  </si>
  <si>
    <t>Mátraházi Edzőtábor</t>
  </si>
  <si>
    <t>3233 Gyöngyös - Mátraháza Kékesi út 21.</t>
  </si>
  <si>
    <t>Irodai és bírói helységek át- és kialakítása</t>
  </si>
  <si>
    <t>BOK - Gyakorló Jégcsarnok</t>
  </si>
  <si>
    <t>Gerevics Aladár vívó központ belső rekonstukció</t>
  </si>
  <si>
    <t>BOK - Nemzeti Sportcsarnok</t>
  </si>
  <si>
    <t>Diagnosztikai labor bővítés</t>
  </si>
  <si>
    <t>BOK - Nemzeti Sportcsarnok-Diagnosztikai labor</t>
  </si>
  <si>
    <t>2014. év összesen</t>
  </si>
  <si>
    <t>Ferencvárosi Torna Club Népligeti sporttelep tornacsarnok és öltöző korszerűsítés</t>
  </si>
  <si>
    <t>Ferencvárosi Torna Club Népligeti Sportt</t>
  </si>
  <si>
    <t>1101 Bp.Vajda Péter u.48. Hrsz.:38440/54</t>
  </si>
  <si>
    <t>Békéscsaba, Kórház utca 6 szám alatti Tornacsarnok koszerűsítés</t>
  </si>
  <si>
    <t>Magyar Torna Szöv./Torna Club Békéscsaba</t>
  </si>
  <si>
    <t>5600 Békéscsaba Kórház u. 6. Hrsz.:820</t>
  </si>
  <si>
    <t>Ceglédi Judo Csarnok létesítése</t>
  </si>
  <si>
    <t>Judo csarnok - Cegléd</t>
  </si>
  <si>
    <t>2700 Cegléd Külső Kátai út-Malomtó szél Hrsz: 1332/3</t>
  </si>
  <si>
    <t>Téry Ödön Nemzeti Turistaház-fejlesztés</t>
  </si>
  <si>
    <t>Galyatetői Síház</t>
  </si>
  <si>
    <t xml:space="preserve">3234 Mátraszentimre - Galyatető, Vasas út 14. </t>
  </si>
  <si>
    <t>Pécs - Rátgéber Kosárlabda Akadémia</t>
  </si>
  <si>
    <t>Pécs Rátgéber Kosárlabda Akadémia</t>
  </si>
  <si>
    <t>7691 Pécs hrsz.:23998/2,23998/5</t>
  </si>
  <si>
    <t>Kézilabda Akadémia Kialakítása</t>
  </si>
  <si>
    <t>Balatonboglár Kézilabda Akadémia</t>
  </si>
  <si>
    <t>8630 Balatonboglár, volt MÁV üdülő</t>
  </si>
  <si>
    <t>Tüskecsarnok Projekt</t>
  </si>
  <si>
    <t>Műszaki ellenőri feladatok Hermina Irodaház átépítés, korszerűsítés</t>
  </si>
  <si>
    <t>Hermina Irodaház</t>
  </si>
  <si>
    <t>1146 Budapest, XIV. ker. Hermina u. 49.</t>
  </si>
  <si>
    <t>Műszaki ellenőri feladatok Révfülöpi Vitorl.kikötő épület átalakítás; korszerűsítés</t>
  </si>
  <si>
    <t>Révfülöpi Vitorláskikötő</t>
  </si>
  <si>
    <t>8253 Révfülöp, Halász u. 51-53.</t>
  </si>
  <si>
    <t>Ivóvízbekötés, vízmérő elhelyezése Révfülöpi Vitorlás kikötő</t>
  </si>
  <si>
    <t>Szuzsa Ferenc Stadion korszerűsítés</t>
  </si>
  <si>
    <t>Szuzsa Ferenc Stadion pályavilágítás és korszerűsítés</t>
  </si>
  <si>
    <t xml:space="preserve">MOTEL bővítés Szeged </t>
  </si>
  <si>
    <t>SZOK - Maty-éri Evezőspálya</t>
  </si>
  <si>
    <t>6725 Szeged, Alsóvárosi Feketeföldek 158.</t>
  </si>
  <si>
    <t>Ormai László Asztalitenisz Csarnok lapostető felújítás</t>
  </si>
  <si>
    <t>Marcibányi tér Sportcsarnok</t>
  </si>
  <si>
    <t>1024 Budapest, Marczibányi tér 13.</t>
  </si>
  <si>
    <t>Előcsarnok vizesblok és tornaterem felújítás Kőér Utcai Sportuszoda</t>
  </si>
  <si>
    <t>Lelátók ("A", "B") felújítása Hajós Alfréd Sportuszoda</t>
  </si>
  <si>
    <t>Napozóterasz kivitelezési munkái Hajós Alfréd Sportuszoda</t>
  </si>
  <si>
    <t>Hajós Sportuszoda, 33-as úszómedence</t>
  </si>
  <si>
    <t>Hajós Sportuszoda, 33-as úszómedence felújítás</t>
  </si>
  <si>
    <t>Parkoló kialakítás saját rezsis</t>
  </si>
  <si>
    <t>Balatonfűzfő tető, mélyfúrású kút korszerűsítés, vízbázis létesítés</t>
  </si>
  <si>
    <t>BÁOK - Balatonfűzfői Uszoda</t>
  </si>
  <si>
    <t>8184 Balatonfűzfő, Uszoda u. 1.</t>
  </si>
  <si>
    <t>Teniszpálya felújítás-Dunavarsány</t>
  </si>
  <si>
    <t>Összekötő folyosó felújítás-Dunavarsány</t>
  </si>
  <si>
    <t>Tata II. csarnok és B épület felújítás, ökölvívó terem belső rekonstrukció</t>
  </si>
  <si>
    <t>ÉMÁOK - Tatai Edzőtámor</t>
  </si>
  <si>
    <t>2890 Tata, Baji út 21.</t>
  </si>
  <si>
    <t>Terv felülvizsgálati díj edzőcsarnok belső gázhálózat létesítés-Tatai Edzőtábor</t>
  </si>
  <si>
    <t>Szauna teljes felújítása-Tatai Edzőtábor</t>
  </si>
  <si>
    <t>Népsziget vízitelep korszerűsítése</t>
  </si>
  <si>
    <t>BOK - Népsziget-Vizitelep épületei</t>
  </si>
  <si>
    <t>1133 Budapest, XIII. ker. Népsziget 25992/5 hrsz.</t>
  </si>
  <si>
    <t>Nemzeti Lőtér</t>
  </si>
  <si>
    <t>BOK - Fehér úti Sporttelep</t>
  </si>
  <si>
    <t>1106 Budapest, X. ker. Fehér út 9-11.</t>
  </si>
  <si>
    <t>Dobófészer felújítás-BOK Népstadion Komplexum</t>
  </si>
  <si>
    <t>BOK - Népstadion Komplexum</t>
  </si>
  <si>
    <t>Mobil atlétikai pálya felújítás-BOK Népstadion Komplexum</t>
  </si>
  <si>
    <t>Aszalitenisz Csarnok irodák és öltözők felúj</t>
  </si>
  <si>
    <t>Jégszinház- KSI Öttusa bérleményeinek felújítása</t>
  </si>
  <si>
    <t>BOK - Jégszinház</t>
  </si>
  <si>
    <t>Homlokzati nyílászárók bővítése</t>
  </si>
  <si>
    <t>2013. évi összesen</t>
  </si>
  <si>
    <t>jégcsarnok tápkábel kialakítás</t>
  </si>
  <si>
    <t>Nemzeti Sportközpontok</t>
  </si>
  <si>
    <t>Szusza Ferenc Stadion</t>
  </si>
  <si>
    <t>teniszpálya felújítás</t>
  </si>
  <si>
    <t>Teniszközpont</t>
  </si>
  <si>
    <t>1037 Budapest, Mikovinyi u. 6.</t>
  </si>
  <si>
    <t>karbantartó műhely kialakítása</t>
  </si>
  <si>
    <t>Szegedi Edzőtábor</t>
  </si>
  <si>
    <t>6700 Szeged, Alsóvárosi feketeföldek 158.</t>
  </si>
  <si>
    <t>homlokzat felújítás</t>
  </si>
  <si>
    <t>Kőér u. uszoda</t>
  </si>
  <si>
    <t>1103 Budapest, Kőér u. 2/B.</t>
  </si>
  <si>
    <t xml:space="preserve">Hőközpont, kazánház </t>
  </si>
  <si>
    <t>"A-B" torony felújítás</t>
  </si>
  <si>
    <t>Hajós Alfréd uszoda</t>
  </si>
  <si>
    <t>1009 Budapest, Margitsziget</t>
  </si>
  <si>
    <t>vizesblokk kiépítése</t>
  </si>
  <si>
    <t>Révfülöpi vitorláskikötő</t>
  </si>
  <si>
    <t>teljes rekonstrukció</t>
  </si>
  <si>
    <t>Hermina irodaház</t>
  </si>
  <si>
    <t>1146 Budapest, Hermina út 49.</t>
  </si>
  <si>
    <t>atlétikai pálya felújítása</t>
  </si>
  <si>
    <t>Puskás Ferenc Stadion</t>
  </si>
  <si>
    <t>1146 Budapest, Istvánmezei út 3-5.</t>
  </si>
  <si>
    <t>szivacsgödör felújítás</t>
  </si>
  <si>
    <t>BOK- Gerevich Aladár sportcsarnok</t>
  </si>
  <si>
    <t>evezős tanmedence felújítás</t>
  </si>
  <si>
    <t>BOK - uszoda és öltözőépület</t>
  </si>
  <si>
    <t>"A" labdarugó pálya felújítás</t>
  </si>
  <si>
    <t>Tatai Edzőtábor</t>
  </si>
  <si>
    <t>"B" labadarugó pálya öntözőrendszer kialakítása</t>
  </si>
  <si>
    <t>szennyvíz elvezetés</t>
  </si>
  <si>
    <t>Dunavarsányi edzőtábor</t>
  </si>
  <si>
    <t>2336 Dunavarsány, külterület</t>
  </si>
  <si>
    <t>meder- és partrendezés</t>
  </si>
  <si>
    <t>2012. évi összesen</t>
  </si>
  <si>
    <t>fejezeti kezelésű előirányzat</t>
  </si>
  <si>
    <t>öntözőrendszer felújítása</t>
  </si>
  <si>
    <t>BOK - Néplileti sporttelep</t>
  </si>
  <si>
    <t>részleges fémlemezfedés</t>
  </si>
  <si>
    <t>BOK - Puskás Ferenc stadion</t>
  </si>
  <si>
    <t>lelátó megerősítése</t>
  </si>
  <si>
    <t>Heraklész ház nyilászáró csere</t>
  </si>
  <si>
    <t>víztorony felújítás</t>
  </si>
  <si>
    <t>tető felújítás</t>
  </si>
  <si>
    <t>iroda, öltözőépület felúj.</t>
  </si>
  <si>
    <t>2011. évi összesen</t>
  </si>
  <si>
    <t>szálloda részleges felújítás</t>
  </si>
  <si>
    <t>evezőpálya, motel teljes rekonstrukció</t>
  </si>
  <si>
    <t>50 m-es medence felújítás</t>
  </si>
  <si>
    <t>Császár-Komjádi uszoda</t>
  </si>
  <si>
    <t>1023 Budapest, Árpádfejedelem útja 8.</t>
  </si>
  <si>
    <t>térvilágítás felújítás</t>
  </si>
  <si>
    <t>műugró medence szegély felújítás</t>
  </si>
  <si>
    <t>1007 Budapest, Margitsziget</t>
  </si>
  <si>
    <t>saját kút felújítás</t>
  </si>
  <si>
    <t>Sportszálló felújítás</t>
  </si>
  <si>
    <t>ivóvíz rekonstrukció</t>
  </si>
  <si>
    <t>Balatonfűzfői uszoda</t>
  </si>
  <si>
    <t>8184 Balatonfűzfő, Uszoda út 1.</t>
  </si>
  <si>
    <t>2010. évi összesen</t>
  </si>
  <si>
    <t>gyepfelület felújítása</t>
  </si>
  <si>
    <t>uszoda rekonstrukció</t>
  </si>
  <si>
    <t>zuhanyzó felújítás</t>
  </si>
  <si>
    <t>2008. évi beruházás garanciális bejárást követő műszaki ellenőrzés</t>
  </si>
  <si>
    <t>vízóra felszerelés</t>
  </si>
  <si>
    <t>hangosítás, TV-video rendszer</t>
  </si>
  <si>
    <t>világítási rendszer, hangosítás</t>
  </si>
  <si>
    <t xml:space="preserve">Ténylegesen kifizetett összeg </t>
  </si>
  <si>
    <t>Pénzügyi forrás</t>
  </si>
  <si>
    <t>Beruházás befejező dátuma</t>
  </si>
  <si>
    <t>Beruházás kezdő dátuma</t>
  </si>
  <si>
    <t>Beruházás megnevezése</t>
  </si>
  <si>
    <t>Beruházó/építtető</t>
  </si>
  <si>
    <t>Létesítmény neve</t>
  </si>
  <si>
    <t>Létesítmény elhelyezkedése (település)</t>
  </si>
  <si>
    <t>III. Kifizetésekkel kapcsolatos adatok</t>
  </si>
  <si>
    <t>II. Beruházással kapcsolatos adatok</t>
  </si>
  <si>
    <t>I. Sportlétesítmény adatai</t>
  </si>
  <si>
    <t>Beruházás tervezett értéke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</si>
</sst>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Calibri"/>
      <family val="2"/>
      <charset val="238"/>
      <scheme val="minor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sz val="10"/>
      <color rgb="FF00B0F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</borders>
  <cellStyleXfs count="2">
    <xf numFmtId="0" fontId="0" fillId="0" borderId="0"/>
    <xf numFmtId="0" fontId="4" fillId="0" borderId="0"/>
  </cellStyleXfs>
  <cellXfs count="53">
    <xf numFmtId="0" fontId="0" fillId="0" borderId="0" xfId="0"/>
    <xf numFmtId="0" fontId="1" fillId="0" borderId="0" xfId="0" applyFont="1"/>
    <xf numFmtId="4" fontId="1" fillId="0" borderId="1" xfId="0" applyNumberFormat="1" applyFont="1" applyBorder="1"/>
    <xf numFmtId="0" fontId="1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2" fillId="0" borderId="0" xfId="0" applyFont="1"/>
    <xf numFmtId="4" fontId="2" fillId="0" borderId="1" xfId="0" applyNumberFormat="1" applyFont="1" applyBorder="1"/>
    <xf numFmtId="0" fontId="2" fillId="0" borderId="1" xfId="0" applyNumberFormat="1" applyFont="1" applyBorder="1"/>
    <xf numFmtId="0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0" fontId="2" fillId="0" borderId="1" xfId="0" applyNumberFormat="1" applyFont="1" applyFill="1" applyBorder="1"/>
    <xf numFmtId="0" fontId="2" fillId="0" borderId="0" xfId="0" applyNumberFormat="1" applyFont="1" applyBorder="1"/>
    <xf numFmtId="49" fontId="5" fillId="0" borderId="0" xfId="1" applyNumberFormat="1" applyFont="1"/>
    <xf numFmtId="14" fontId="2" fillId="0" borderId="1" xfId="0" applyNumberFormat="1" applyFont="1" applyFill="1" applyBorder="1" applyAlignment="1">
      <alignment horizontal="center"/>
    </xf>
    <xf numFmtId="49" fontId="5" fillId="0" borderId="0" xfId="1" applyNumberFormat="1" applyFont="1" applyFill="1"/>
    <xf numFmtId="4" fontId="2" fillId="0" borderId="1" xfId="0" applyNumberFormat="1" applyFont="1" applyFill="1" applyBorder="1"/>
    <xf numFmtId="4" fontId="3" fillId="0" borderId="1" xfId="0" applyNumberFormat="1" applyFont="1" applyFill="1" applyBorder="1"/>
    <xf numFmtId="0" fontId="2" fillId="0" borderId="0" xfId="0" applyNumberFormat="1" applyFont="1" applyFill="1" applyBorder="1"/>
    <xf numFmtId="0" fontId="6" fillId="0" borderId="0" xfId="0" applyFont="1"/>
    <xf numFmtId="4" fontId="7" fillId="0" borderId="5" xfId="0" applyNumberFormat="1" applyFont="1" applyBorder="1"/>
    <xf numFmtId="4" fontId="6" fillId="0" borderId="5" xfId="0" applyNumberFormat="1" applyFont="1" applyBorder="1"/>
    <xf numFmtId="0" fontId="6" fillId="0" borderId="5" xfId="0" applyNumberFormat="1" applyFont="1" applyBorder="1"/>
    <xf numFmtId="14" fontId="6" fillId="0" borderId="5" xfId="0" applyNumberFormat="1" applyFont="1" applyBorder="1" applyAlignment="1">
      <alignment horizontal="center"/>
    </xf>
    <xf numFmtId="0" fontId="6" fillId="0" borderId="5" xfId="0" applyNumberFormat="1" applyFont="1" applyFill="1" applyBorder="1"/>
    <xf numFmtId="14" fontId="6" fillId="0" borderId="0" xfId="0" applyNumberFormat="1" applyFont="1" applyAlignment="1">
      <alignment horizontal="center"/>
    </xf>
    <xf numFmtId="14" fontId="6" fillId="0" borderId="0" xfId="0" applyNumberFormat="1" applyFont="1" applyBorder="1" applyAlignment="1">
      <alignment horizontal="center"/>
    </xf>
    <xf numFmtId="14" fontId="6" fillId="0" borderId="6" xfId="0" applyNumberFormat="1" applyFont="1" applyBorder="1" applyAlignment="1">
      <alignment horizontal="center"/>
    </xf>
    <xf numFmtId="14" fontId="6" fillId="0" borderId="7" xfId="0" applyNumberFormat="1" applyFont="1" applyBorder="1" applyAlignment="1">
      <alignment horizontal="center"/>
    </xf>
    <xf numFmtId="14" fontId="6" fillId="0" borderId="8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8" xfId="0" applyNumberFormat="1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4" fontId="8" fillId="2" borderId="5" xfId="0" applyNumberFormat="1" applyFont="1" applyFill="1" applyBorder="1" applyAlignment="1">
      <alignment horizontal="center" wrapText="1"/>
    </xf>
    <xf numFmtId="0" fontId="8" fillId="2" borderId="5" xfId="0" applyNumberFormat="1" applyFont="1" applyFill="1" applyBorder="1" applyAlignment="1">
      <alignment horizontal="center" wrapText="1"/>
    </xf>
    <xf numFmtId="14" fontId="8" fillId="2" borderId="5" xfId="0" applyNumberFormat="1" applyFont="1" applyFill="1" applyBorder="1" applyAlignment="1">
      <alignment horizontal="center" wrapText="1"/>
    </xf>
    <xf numFmtId="4" fontId="9" fillId="0" borderId="1" xfId="0" applyNumberFormat="1" applyFont="1" applyBorder="1"/>
    <xf numFmtId="14" fontId="3" fillId="0" borderId="1" xfId="0" applyNumberFormat="1" applyFont="1" applyBorder="1" applyAlignment="1">
      <alignment horizontal="center"/>
    </xf>
    <xf numFmtId="4" fontId="10" fillId="0" borderId="5" xfId="0" applyNumberFormat="1" applyFont="1" applyBorder="1"/>
    <xf numFmtId="4" fontId="11" fillId="0" borderId="1" xfId="0" applyNumberFormat="1" applyFont="1" applyBorder="1"/>
    <xf numFmtId="4" fontId="11" fillId="0" borderId="1" xfId="0" applyNumberFormat="1" applyFont="1" applyFill="1" applyBorder="1"/>
    <xf numFmtId="0" fontId="1" fillId="0" borderId="4" xfId="0" applyNumberFormat="1" applyFont="1" applyBorder="1" applyAlignment="1">
      <alignment horizontal="center"/>
    </xf>
    <xf numFmtId="0" fontId="1" fillId="0" borderId="3" xfId="0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center"/>
    </xf>
    <xf numFmtId="0" fontId="8" fillId="2" borderId="5" xfId="0" applyNumberFormat="1" applyFont="1" applyFill="1" applyBorder="1" applyAlignment="1">
      <alignment horizontal="center" wrapText="1"/>
    </xf>
    <xf numFmtId="0" fontId="7" fillId="0" borderId="8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14" fontId="6" fillId="0" borderId="8" xfId="0" applyNumberFormat="1" applyFont="1" applyBorder="1" applyAlignment="1">
      <alignment horizontal="center"/>
    </xf>
    <xf numFmtId="14" fontId="6" fillId="0" borderId="7" xfId="0" applyNumberFormat="1" applyFont="1" applyBorder="1" applyAlignment="1">
      <alignment horizontal="center"/>
    </xf>
    <xf numFmtId="14" fontId="6" fillId="0" borderId="6" xfId="0" applyNumberFormat="1" applyFont="1" applyBorder="1" applyAlignment="1">
      <alignment horizontal="center"/>
    </xf>
  </cellXfs>
  <cellStyles count="2">
    <cellStyle name="Normál" xfId="0" builtinId="0"/>
    <cellStyle name="Normál_2014 ügyletkóddal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tabSelected="1" topLeftCell="A130" zoomScaleNormal="100" workbookViewId="0">
      <selection activeCell="E3" sqref="E3"/>
    </sheetView>
  </sheetViews>
  <sheetFormatPr defaultRowHeight="15" x14ac:dyDescent="0.25"/>
  <cols>
    <col min="1" max="1" width="44.7109375" bestFit="1" customWidth="1"/>
    <col min="2" max="2" width="37.42578125" bestFit="1" customWidth="1"/>
    <col min="3" max="3" width="20.42578125" bestFit="1" customWidth="1"/>
    <col min="4" max="4" width="66.42578125" customWidth="1"/>
    <col min="5" max="5" width="16.5703125" customWidth="1"/>
    <col min="6" max="6" width="9.85546875" bestFit="1" customWidth="1"/>
    <col min="7" max="7" width="10.42578125" customWidth="1"/>
    <col min="8" max="8" width="24.140625" bestFit="1" customWidth="1"/>
    <col min="9" max="9" width="14.85546875" bestFit="1" customWidth="1"/>
  </cols>
  <sheetData>
    <row r="1" spans="1:9" s="34" customFormat="1" ht="24" x14ac:dyDescent="0.2">
      <c r="A1" s="46" t="s">
        <v>189</v>
      </c>
      <c r="B1" s="46"/>
      <c r="C1" s="46" t="s">
        <v>188</v>
      </c>
      <c r="D1" s="46"/>
      <c r="E1" s="46"/>
      <c r="F1" s="46"/>
      <c r="G1" s="46"/>
      <c r="H1" s="46"/>
      <c r="I1" s="36" t="s">
        <v>187</v>
      </c>
    </row>
    <row r="2" spans="1:9" s="34" customFormat="1" ht="36" x14ac:dyDescent="0.2">
      <c r="A2" s="36" t="s">
        <v>186</v>
      </c>
      <c r="B2" s="36" t="s">
        <v>185</v>
      </c>
      <c r="C2" s="36" t="s">
        <v>184</v>
      </c>
      <c r="D2" s="36" t="s">
        <v>183</v>
      </c>
      <c r="E2" s="35" t="s">
        <v>190</v>
      </c>
      <c r="F2" s="37" t="s">
        <v>182</v>
      </c>
      <c r="G2" s="36" t="s">
        <v>181</v>
      </c>
      <c r="H2" s="36" t="s">
        <v>180</v>
      </c>
      <c r="I2" s="35" t="s">
        <v>179</v>
      </c>
    </row>
    <row r="3" spans="1:9" s="20" customFormat="1" ht="12.75" x14ac:dyDescent="0.2">
      <c r="A3" s="23" t="s">
        <v>134</v>
      </c>
      <c r="B3" s="23" t="s">
        <v>41</v>
      </c>
      <c r="C3" s="23" t="s">
        <v>3</v>
      </c>
      <c r="D3" s="23" t="s">
        <v>178</v>
      </c>
      <c r="E3" s="22">
        <v>431592</v>
      </c>
      <c r="F3" s="24">
        <v>40255</v>
      </c>
      <c r="G3" s="24">
        <v>40344</v>
      </c>
      <c r="H3" s="23" t="s">
        <v>147</v>
      </c>
      <c r="I3" s="22">
        <v>431592</v>
      </c>
    </row>
    <row r="4" spans="1:9" s="20" customFormat="1" ht="12.75" x14ac:dyDescent="0.2">
      <c r="A4" s="23" t="s">
        <v>134</v>
      </c>
      <c r="B4" s="23" t="s">
        <v>41</v>
      </c>
      <c r="C4" s="23" t="s">
        <v>3</v>
      </c>
      <c r="D4" s="23" t="s">
        <v>177</v>
      </c>
      <c r="E4" s="22">
        <v>13152000</v>
      </c>
      <c r="F4" s="24">
        <v>40245</v>
      </c>
      <c r="G4" s="24">
        <v>40344</v>
      </c>
      <c r="H4" s="23" t="s">
        <v>9</v>
      </c>
      <c r="I4" s="22">
        <v>13152000</v>
      </c>
    </row>
    <row r="5" spans="1:9" s="20" customFormat="1" ht="12.75" x14ac:dyDescent="0.2">
      <c r="A5" s="23"/>
      <c r="B5" s="23"/>
      <c r="C5" s="23"/>
      <c r="D5" s="23"/>
      <c r="E5" s="22"/>
      <c r="F5" s="24"/>
      <c r="G5" s="24"/>
      <c r="H5" s="23"/>
      <c r="I5" s="22"/>
    </row>
    <row r="6" spans="1:9" s="20" customFormat="1" ht="12.75" x14ac:dyDescent="0.2">
      <c r="A6" s="23" t="s">
        <v>94</v>
      </c>
      <c r="B6" s="23" t="s">
        <v>140</v>
      </c>
      <c r="C6" s="23" t="s">
        <v>3</v>
      </c>
      <c r="D6" s="23" t="s">
        <v>176</v>
      </c>
      <c r="E6" s="22">
        <v>118656</v>
      </c>
      <c r="F6" s="24">
        <v>40269</v>
      </c>
      <c r="G6" s="24">
        <v>40290</v>
      </c>
      <c r="H6" s="23" t="s">
        <v>9</v>
      </c>
      <c r="I6" s="22">
        <v>118656</v>
      </c>
    </row>
    <row r="7" spans="1:9" s="20" customFormat="1" ht="12.75" x14ac:dyDescent="0.2">
      <c r="A7" s="23"/>
      <c r="B7" s="23"/>
      <c r="C7" s="23"/>
      <c r="D7" s="23"/>
      <c r="E7" s="22"/>
      <c r="F7" s="24"/>
      <c r="G7" s="24"/>
      <c r="H7" s="23"/>
      <c r="I7" s="22"/>
    </row>
    <row r="8" spans="1:9" s="20" customFormat="1" ht="12.75" x14ac:dyDescent="0.2">
      <c r="A8" s="23" t="s">
        <v>119</v>
      </c>
      <c r="B8" s="23" t="s">
        <v>118</v>
      </c>
      <c r="C8" s="23" t="s">
        <v>3</v>
      </c>
      <c r="D8" s="23" t="s">
        <v>175</v>
      </c>
      <c r="E8" s="22">
        <v>500000</v>
      </c>
      <c r="F8" s="24">
        <v>39731</v>
      </c>
      <c r="G8" s="24">
        <v>40351</v>
      </c>
      <c r="H8" s="23" t="s">
        <v>9</v>
      </c>
      <c r="I8" s="22">
        <v>500000</v>
      </c>
    </row>
    <row r="9" spans="1:9" s="20" customFormat="1" ht="12.75" x14ac:dyDescent="0.2">
      <c r="A9" s="23"/>
      <c r="B9" s="23"/>
      <c r="C9" s="23"/>
      <c r="D9" s="23"/>
      <c r="E9" s="22"/>
      <c r="F9" s="24"/>
      <c r="G9" s="24"/>
      <c r="H9" s="23"/>
      <c r="I9" s="22"/>
    </row>
    <row r="10" spans="1:9" s="20" customFormat="1" ht="12.75" x14ac:dyDescent="0.2">
      <c r="A10" s="23" t="s">
        <v>165</v>
      </c>
      <c r="B10" s="23" t="s">
        <v>125</v>
      </c>
      <c r="C10" s="23" t="s">
        <v>3</v>
      </c>
      <c r="D10" s="23" t="s">
        <v>174</v>
      </c>
      <c r="E10" s="22">
        <f>7035593+4734547</f>
        <v>11770140</v>
      </c>
      <c r="F10" s="24">
        <v>40217</v>
      </c>
      <c r="G10" s="24">
        <v>40312</v>
      </c>
      <c r="H10" s="23" t="s">
        <v>9</v>
      </c>
      <c r="I10" s="22">
        <v>11770140</v>
      </c>
    </row>
    <row r="11" spans="1:9" s="20" customFormat="1" ht="12.75" x14ac:dyDescent="0.2">
      <c r="A11" s="23"/>
      <c r="B11" s="23"/>
      <c r="C11" s="23"/>
      <c r="D11" s="23"/>
      <c r="E11" s="22"/>
      <c r="F11" s="24"/>
      <c r="G11" s="24"/>
      <c r="H11" s="23"/>
      <c r="I11" s="22"/>
    </row>
    <row r="12" spans="1:9" s="20" customFormat="1" ht="12.75" x14ac:dyDescent="0.2">
      <c r="A12" s="23" t="s">
        <v>162</v>
      </c>
      <c r="B12" s="23" t="s">
        <v>161</v>
      </c>
      <c r="C12" s="23" t="s">
        <v>3</v>
      </c>
      <c r="D12" s="23" t="s">
        <v>173</v>
      </c>
      <c r="E12" s="22">
        <v>623696769</v>
      </c>
      <c r="F12" s="24">
        <v>40191</v>
      </c>
      <c r="G12" s="24">
        <v>40357</v>
      </c>
      <c r="H12" s="23" t="s">
        <v>9</v>
      </c>
      <c r="I12" s="22">
        <v>623696769</v>
      </c>
    </row>
    <row r="13" spans="1:9" s="20" customFormat="1" ht="12.75" x14ac:dyDescent="0.2">
      <c r="A13" s="23"/>
      <c r="B13" s="23"/>
      <c r="C13" s="23"/>
      <c r="D13" s="23"/>
      <c r="E13" s="22"/>
      <c r="F13" s="24"/>
      <c r="G13" s="24"/>
      <c r="H13" s="23"/>
      <c r="I13" s="22"/>
    </row>
    <row r="14" spans="1:9" s="20" customFormat="1" ht="12.75" x14ac:dyDescent="0.2">
      <c r="A14" s="23" t="s">
        <v>134</v>
      </c>
      <c r="B14" s="23" t="s">
        <v>133</v>
      </c>
      <c r="C14" s="23" t="s">
        <v>3</v>
      </c>
      <c r="D14" s="23" t="s">
        <v>172</v>
      </c>
      <c r="E14" s="22">
        <v>5084500</v>
      </c>
      <c r="F14" s="24">
        <v>40268</v>
      </c>
      <c r="G14" s="24">
        <v>40344</v>
      </c>
      <c r="H14" s="23" t="s">
        <v>147</v>
      </c>
      <c r="I14" s="22">
        <v>5084500</v>
      </c>
    </row>
    <row r="15" spans="1:9" s="20" customFormat="1" ht="12.75" x14ac:dyDescent="0.2">
      <c r="A15" s="23" t="s">
        <v>134</v>
      </c>
      <c r="B15" s="23" t="s">
        <v>133</v>
      </c>
      <c r="C15" s="23" t="s">
        <v>3</v>
      </c>
      <c r="D15" s="23" t="s">
        <v>132</v>
      </c>
      <c r="E15" s="22">
        <v>7567000</v>
      </c>
      <c r="F15" s="24">
        <v>40316</v>
      </c>
      <c r="G15" s="24">
        <v>40423</v>
      </c>
      <c r="H15" s="23" t="s">
        <v>147</v>
      </c>
      <c r="I15" s="22">
        <v>7567000</v>
      </c>
    </row>
    <row r="16" spans="1:9" s="20" customFormat="1" ht="12.75" x14ac:dyDescent="0.2">
      <c r="A16" s="47" t="s">
        <v>171</v>
      </c>
      <c r="B16" s="48"/>
      <c r="C16" s="48"/>
      <c r="D16" s="49"/>
      <c r="E16" s="21">
        <f>SUM(E3:E15)</f>
        <v>662320657</v>
      </c>
      <c r="F16" s="50"/>
      <c r="G16" s="51"/>
      <c r="H16" s="52"/>
      <c r="I16" s="21">
        <f>SUM(I3:I15)</f>
        <v>662320657</v>
      </c>
    </row>
    <row r="17" spans="1:9" s="20" customFormat="1" ht="12.75" x14ac:dyDescent="0.2">
      <c r="A17" s="33"/>
      <c r="B17" s="32"/>
      <c r="C17" s="32"/>
      <c r="D17" s="31"/>
      <c r="E17" s="21"/>
      <c r="F17" s="30"/>
      <c r="G17" s="29"/>
      <c r="H17" s="28"/>
      <c r="I17" s="21"/>
    </row>
    <row r="18" spans="1:9" s="20" customFormat="1" ht="12.75" x14ac:dyDescent="0.2">
      <c r="A18" s="23" t="s">
        <v>170</v>
      </c>
      <c r="B18" s="23" t="s">
        <v>169</v>
      </c>
      <c r="C18" s="23" t="s">
        <v>112</v>
      </c>
      <c r="D18" s="23" t="s">
        <v>168</v>
      </c>
      <c r="E18" s="22">
        <v>4211672</v>
      </c>
      <c r="F18" s="24">
        <v>40784</v>
      </c>
      <c r="G18" s="24">
        <v>40812</v>
      </c>
      <c r="H18" s="23" t="s">
        <v>147</v>
      </c>
      <c r="I18" s="22">
        <v>4211672</v>
      </c>
    </row>
    <row r="19" spans="1:9" s="20" customFormat="1" ht="12.75" x14ac:dyDescent="0.2">
      <c r="A19" s="23"/>
      <c r="B19" s="23"/>
      <c r="C19" s="23"/>
      <c r="D19" s="23"/>
      <c r="E19" s="22"/>
      <c r="F19" s="24"/>
      <c r="G19" s="24"/>
      <c r="H19" s="23"/>
      <c r="I19" s="22"/>
    </row>
    <row r="20" spans="1:9" s="20" customFormat="1" ht="12.75" x14ac:dyDescent="0.2">
      <c r="A20" s="23" t="s">
        <v>165</v>
      </c>
      <c r="B20" s="23" t="s">
        <v>125</v>
      </c>
      <c r="C20" s="23" t="s">
        <v>3</v>
      </c>
      <c r="D20" s="23" t="s">
        <v>167</v>
      </c>
      <c r="E20" s="22">
        <v>2590228</v>
      </c>
      <c r="F20" s="24">
        <v>40598</v>
      </c>
      <c r="G20" s="24">
        <v>40630</v>
      </c>
      <c r="H20" s="23" t="s">
        <v>9</v>
      </c>
      <c r="I20" s="22">
        <v>2590228</v>
      </c>
    </row>
    <row r="21" spans="1:9" s="20" customFormat="1" ht="12.75" x14ac:dyDescent="0.2">
      <c r="A21" s="23" t="s">
        <v>165</v>
      </c>
      <c r="B21" s="23" t="s">
        <v>125</v>
      </c>
      <c r="C21" s="23" t="s">
        <v>3</v>
      </c>
      <c r="D21" s="23" t="s">
        <v>166</v>
      </c>
      <c r="E21" s="22">
        <v>3368450</v>
      </c>
      <c r="F21" s="24">
        <v>40583</v>
      </c>
      <c r="G21" s="24">
        <v>40613</v>
      </c>
      <c r="H21" s="23" t="s">
        <v>147</v>
      </c>
      <c r="I21" s="22">
        <v>3368450</v>
      </c>
    </row>
    <row r="22" spans="1:9" s="20" customFormat="1" ht="12.75" x14ac:dyDescent="0.2">
      <c r="A22" s="23" t="s">
        <v>165</v>
      </c>
      <c r="B22" s="23" t="s">
        <v>125</v>
      </c>
      <c r="C22" s="23" t="s">
        <v>3</v>
      </c>
      <c r="D22" s="23" t="s">
        <v>164</v>
      </c>
      <c r="E22" s="22">
        <v>1848940</v>
      </c>
      <c r="F22" s="24">
        <v>40546</v>
      </c>
      <c r="G22" s="24">
        <v>40696</v>
      </c>
      <c r="H22" s="23" t="s">
        <v>9</v>
      </c>
      <c r="I22" s="22">
        <v>1848940</v>
      </c>
    </row>
    <row r="23" spans="1:9" s="20" customFormat="1" ht="12.75" x14ac:dyDescent="0.2">
      <c r="A23" s="23"/>
      <c r="B23" s="23"/>
      <c r="C23" s="23"/>
      <c r="D23" s="23"/>
      <c r="E23" s="22"/>
      <c r="F23" s="24"/>
      <c r="G23" s="24"/>
      <c r="H23" s="23"/>
      <c r="I23" s="22"/>
    </row>
    <row r="24" spans="1:9" s="20" customFormat="1" ht="12.75" x14ac:dyDescent="0.2">
      <c r="A24" s="23" t="s">
        <v>162</v>
      </c>
      <c r="B24" s="23" t="s">
        <v>161</v>
      </c>
      <c r="C24" s="23" t="s">
        <v>3</v>
      </c>
      <c r="D24" s="23" t="s">
        <v>163</v>
      </c>
      <c r="E24" s="22">
        <v>4727724</v>
      </c>
      <c r="F24" s="24">
        <v>40786</v>
      </c>
      <c r="G24" s="24">
        <v>40808</v>
      </c>
      <c r="H24" s="23" t="s">
        <v>147</v>
      </c>
      <c r="I24" s="22">
        <v>4727724</v>
      </c>
    </row>
    <row r="25" spans="1:9" s="20" customFormat="1" ht="12.75" x14ac:dyDescent="0.2">
      <c r="A25" s="23" t="s">
        <v>162</v>
      </c>
      <c r="B25" s="23" t="s">
        <v>161</v>
      </c>
      <c r="C25" s="23" t="s">
        <v>3</v>
      </c>
      <c r="D25" s="23" t="s">
        <v>160</v>
      </c>
      <c r="E25" s="22">
        <v>3901451</v>
      </c>
      <c r="F25" s="24">
        <v>40632</v>
      </c>
      <c r="G25" s="26">
        <v>40813</v>
      </c>
      <c r="H25" s="23" t="s">
        <v>147</v>
      </c>
      <c r="I25" s="22">
        <v>3901451</v>
      </c>
    </row>
    <row r="26" spans="1:9" s="20" customFormat="1" ht="12.75" x14ac:dyDescent="0.2">
      <c r="A26" s="23" t="s">
        <v>162</v>
      </c>
      <c r="B26" s="23" t="s">
        <v>161</v>
      </c>
      <c r="C26" s="23" t="s">
        <v>3</v>
      </c>
      <c r="D26" s="23" t="s">
        <v>160</v>
      </c>
      <c r="E26" s="22">
        <v>4801690</v>
      </c>
      <c r="F26" s="26">
        <v>40632</v>
      </c>
      <c r="G26" s="24">
        <v>40869</v>
      </c>
      <c r="H26" s="23" t="s">
        <v>9</v>
      </c>
      <c r="I26" s="22">
        <v>4801690</v>
      </c>
    </row>
    <row r="27" spans="1:9" s="20" customFormat="1" ht="12.75" x14ac:dyDescent="0.2">
      <c r="A27" s="23"/>
      <c r="B27" s="23"/>
      <c r="C27" s="23"/>
      <c r="D27" s="23"/>
      <c r="E27" s="22"/>
      <c r="F27" s="26"/>
      <c r="G27" s="24"/>
      <c r="H27" s="23"/>
      <c r="I27" s="22"/>
    </row>
    <row r="28" spans="1:9" s="20" customFormat="1" ht="12.75" x14ac:dyDescent="0.2">
      <c r="A28" s="23" t="s">
        <v>119</v>
      </c>
      <c r="B28" s="23" t="s">
        <v>118</v>
      </c>
      <c r="C28" s="23" t="s">
        <v>3</v>
      </c>
      <c r="D28" s="23" t="s">
        <v>159</v>
      </c>
      <c r="E28" s="22">
        <v>390365180</v>
      </c>
      <c r="F28" s="24">
        <v>40574</v>
      </c>
      <c r="G28" s="24">
        <v>40760</v>
      </c>
      <c r="H28" s="23" t="s">
        <v>147</v>
      </c>
      <c r="I28" s="22">
        <v>390365180</v>
      </c>
    </row>
    <row r="29" spans="1:9" s="20" customFormat="1" ht="12.75" x14ac:dyDescent="0.2">
      <c r="A29" s="23"/>
      <c r="B29" s="23"/>
      <c r="C29" s="23"/>
      <c r="D29" s="23"/>
      <c r="E29" s="22"/>
      <c r="F29" s="24"/>
      <c r="G29" s="24"/>
      <c r="H29" s="23"/>
      <c r="I29" s="22"/>
    </row>
    <row r="30" spans="1:9" s="20" customFormat="1" ht="12.75" x14ac:dyDescent="0.2">
      <c r="A30" s="23" t="s">
        <v>94</v>
      </c>
      <c r="B30" s="23" t="s">
        <v>140</v>
      </c>
      <c r="C30" s="23" t="s">
        <v>3</v>
      </c>
      <c r="D30" s="23" t="s">
        <v>158</v>
      </c>
      <c r="E30" s="22">
        <v>919073</v>
      </c>
      <c r="F30" s="24">
        <v>40575</v>
      </c>
      <c r="G30" s="24">
        <v>40833</v>
      </c>
      <c r="H30" s="23" t="s">
        <v>9</v>
      </c>
      <c r="I30" s="22">
        <v>919073</v>
      </c>
    </row>
    <row r="31" spans="1:9" s="20" customFormat="1" ht="12.75" x14ac:dyDescent="0.2">
      <c r="A31" s="47" t="s">
        <v>157</v>
      </c>
      <c r="B31" s="48"/>
      <c r="C31" s="48"/>
      <c r="D31" s="49"/>
      <c r="E31" s="21">
        <f>SUM(E18:E30)</f>
        <v>416734408</v>
      </c>
      <c r="F31" s="50"/>
      <c r="G31" s="51"/>
      <c r="H31" s="52"/>
      <c r="I31" s="21">
        <f>SUM(I18:I30)</f>
        <v>416734408</v>
      </c>
    </row>
    <row r="32" spans="1:9" s="20" customFormat="1" ht="12.75" x14ac:dyDescent="0.2">
      <c r="A32" s="33"/>
      <c r="B32" s="32"/>
      <c r="C32" s="32"/>
      <c r="D32" s="31"/>
      <c r="E32" s="21"/>
      <c r="F32" s="30"/>
      <c r="G32" s="29"/>
      <c r="H32" s="28"/>
      <c r="I32" s="21"/>
    </row>
    <row r="33" spans="1:9" s="20" customFormat="1" ht="12.75" x14ac:dyDescent="0.2">
      <c r="A33" s="23" t="s">
        <v>29</v>
      </c>
      <c r="B33" s="23" t="s">
        <v>113</v>
      </c>
      <c r="C33" s="23" t="s">
        <v>112</v>
      </c>
      <c r="D33" s="23" t="s">
        <v>156</v>
      </c>
      <c r="E33" s="22">
        <v>2026576</v>
      </c>
      <c r="F33" s="24">
        <v>41191</v>
      </c>
      <c r="G33" s="24">
        <v>41249</v>
      </c>
      <c r="H33" s="23" t="s">
        <v>9</v>
      </c>
      <c r="I33" s="22">
        <v>2026576</v>
      </c>
    </row>
    <row r="34" spans="1:9" s="20" customFormat="1" ht="12.75" x14ac:dyDescent="0.2">
      <c r="A34" s="23"/>
      <c r="B34" s="23"/>
      <c r="C34" s="23"/>
      <c r="D34" s="23"/>
      <c r="E34" s="22"/>
      <c r="F34" s="24"/>
      <c r="G34" s="24"/>
      <c r="H34" s="23"/>
      <c r="I34" s="22"/>
    </row>
    <row r="35" spans="1:9" s="20" customFormat="1" ht="12.75" x14ac:dyDescent="0.2">
      <c r="A35" s="23" t="s">
        <v>122</v>
      </c>
      <c r="B35" s="23" t="s">
        <v>121</v>
      </c>
      <c r="C35" s="23" t="s">
        <v>3</v>
      </c>
      <c r="D35" s="23" t="s">
        <v>155</v>
      </c>
      <c r="E35" s="22">
        <v>857480</v>
      </c>
      <c r="F35" s="24">
        <v>41191</v>
      </c>
      <c r="G35" s="24">
        <v>41249</v>
      </c>
      <c r="H35" s="23" t="s">
        <v>9</v>
      </c>
      <c r="I35" s="22">
        <v>857480</v>
      </c>
    </row>
    <row r="36" spans="1:9" s="20" customFormat="1" ht="12.75" x14ac:dyDescent="0.2">
      <c r="A36" s="23"/>
      <c r="B36" s="23"/>
      <c r="C36" s="23"/>
      <c r="D36" s="23"/>
      <c r="E36" s="22"/>
      <c r="F36" s="24"/>
      <c r="G36" s="24"/>
      <c r="H36" s="23"/>
      <c r="I36" s="22"/>
    </row>
    <row r="37" spans="1:9" s="20" customFormat="1" ht="12.75" x14ac:dyDescent="0.2">
      <c r="A37" s="23" t="s">
        <v>144</v>
      </c>
      <c r="B37" s="23" t="s">
        <v>143</v>
      </c>
      <c r="C37" s="23" t="s">
        <v>3</v>
      </c>
      <c r="D37" s="23" t="s">
        <v>154</v>
      </c>
      <c r="E37" s="22">
        <v>1250000</v>
      </c>
      <c r="F37" s="24">
        <v>41002</v>
      </c>
      <c r="G37" s="24">
        <v>41072</v>
      </c>
      <c r="H37" s="23" t="s">
        <v>9</v>
      </c>
      <c r="I37" s="22">
        <v>1250000</v>
      </c>
    </row>
    <row r="38" spans="1:9" s="20" customFormat="1" ht="12.75" x14ac:dyDescent="0.2">
      <c r="A38" s="23"/>
      <c r="B38" s="23"/>
      <c r="C38" s="23"/>
      <c r="D38" s="23"/>
      <c r="E38" s="22"/>
      <c r="F38" s="24"/>
      <c r="G38" s="24"/>
      <c r="H38" s="23"/>
      <c r="I38" s="22"/>
    </row>
    <row r="39" spans="1:9" s="20" customFormat="1" ht="12.75" x14ac:dyDescent="0.2">
      <c r="A39" s="23" t="s">
        <v>94</v>
      </c>
      <c r="B39" s="23" t="s">
        <v>140</v>
      </c>
      <c r="C39" s="23" t="s">
        <v>3</v>
      </c>
      <c r="D39" s="23" t="s">
        <v>153</v>
      </c>
      <c r="E39" s="22">
        <v>440207</v>
      </c>
      <c r="F39" s="24">
        <v>41061</v>
      </c>
      <c r="G39" s="24">
        <v>41103</v>
      </c>
      <c r="H39" s="23" t="s">
        <v>9</v>
      </c>
      <c r="I39" s="22">
        <v>440207</v>
      </c>
    </row>
    <row r="40" spans="1:9" s="20" customFormat="1" ht="12.75" x14ac:dyDescent="0.2">
      <c r="A40" s="23"/>
      <c r="B40" s="23"/>
      <c r="C40" s="23"/>
      <c r="D40" s="23"/>
      <c r="E40" s="22"/>
      <c r="F40" s="24"/>
      <c r="G40" s="24"/>
      <c r="H40" s="23"/>
      <c r="I40" s="22"/>
    </row>
    <row r="41" spans="1:9" s="20" customFormat="1" ht="12.75" x14ac:dyDescent="0.2">
      <c r="A41" s="23" t="s">
        <v>134</v>
      </c>
      <c r="B41" s="23" t="s">
        <v>151</v>
      </c>
      <c r="C41" s="23" t="s">
        <v>3</v>
      </c>
      <c r="D41" s="23" t="s">
        <v>152</v>
      </c>
      <c r="E41" s="22">
        <v>42628193</v>
      </c>
      <c r="F41" s="24">
        <v>41129</v>
      </c>
      <c r="G41" s="24">
        <v>41176</v>
      </c>
      <c r="H41" s="23" t="s">
        <v>9</v>
      </c>
      <c r="I41" s="22">
        <v>42628193</v>
      </c>
    </row>
    <row r="42" spans="1:9" s="20" customFormat="1" ht="12.75" x14ac:dyDescent="0.2">
      <c r="A42" s="23" t="s">
        <v>134</v>
      </c>
      <c r="B42" s="23" t="s">
        <v>151</v>
      </c>
      <c r="C42" s="23" t="s">
        <v>3</v>
      </c>
      <c r="D42" s="23" t="s">
        <v>132</v>
      </c>
      <c r="E42" s="22">
        <v>3870000</v>
      </c>
      <c r="F42" s="24">
        <v>41155</v>
      </c>
      <c r="G42" s="24">
        <v>41218</v>
      </c>
      <c r="H42" s="23" t="s">
        <v>9</v>
      </c>
      <c r="I42" s="22">
        <v>3870000</v>
      </c>
    </row>
    <row r="43" spans="1:9" s="20" customFormat="1" ht="12.75" x14ac:dyDescent="0.2">
      <c r="A43" s="23" t="s">
        <v>134</v>
      </c>
      <c r="B43" s="23" t="s">
        <v>136</v>
      </c>
      <c r="C43" s="23" t="s">
        <v>3</v>
      </c>
      <c r="D43" s="23" t="s">
        <v>150</v>
      </c>
      <c r="E43" s="22">
        <v>2263288</v>
      </c>
      <c r="F43" s="24">
        <v>41191</v>
      </c>
      <c r="G43" s="24">
        <v>41249</v>
      </c>
      <c r="H43" s="23" t="s">
        <v>9</v>
      </c>
      <c r="I43" s="22">
        <v>2263288</v>
      </c>
    </row>
    <row r="44" spans="1:9" s="20" customFormat="1" ht="12.75" x14ac:dyDescent="0.2">
      <c r="A44" s="8" t="s">
        <v>49</v>
      </c>
      <c r="B44" s="23" t="s">
        <v>149</v>
      </c>
      <c r="C44" s="23" t="s">
        <v>3</v>
      </c>
      <c r="D44" s="23" t="s">
        <v>148</v>
      </c>
      <c r="E44" s="22">
        <v>1837754</v>
      </c>
      <c r="F44" s="24">
        <v>41061</v>
      </c>
      <c r="G44" s="24">
        <v>41103</v>
      </c>
      <c r="H44" s="23" t="s">
        <v>147</v>
      </c>
      <c r="I44" s="22">
        <v>1837754</v>
      </c>
    </row>
    <row r="45" spans="1:9" s="20" customFormat="1" ht="12.75" x14ac:dyDescent="0.2">
      <c r="A45" s="47" t="s">
        <v>146</v>
      </c>
      <c r="B45" s="48"/>
      <c r="C45" s="48"/>
      <c r="D45" s="49"/>
      <c r="E45" s="21">
        <f>SUM(E33:E44)</f>
        <v>55173498</v>
      </c>
      <c r="F45" s="50"/>
      <c r="G45" s="51"/>
      <c r="H45" s="52"/>
      <c r="I45" s="21">
        <f>SUM(I33:I44)</f>
        <v>55173498</v>
      </c>
    </row>
    <row r="46" spans="1:9" s="20" customFormat="1" ht="12.75" x14ac:dyDescent="0.2">
      <c r="A46" s="33"/>
      <c r="B46" s="32"/>
      <c r="C46" s="32"/>
      <c r="D46" s="31"/>
      <c r="E46" s="21"/>
      <c r="F46" s="30"/>
      <c r="G46" s="29"/>
      <c r="H46" s="28"/>
      <c r="I46" s="21"/>
    </row>
    <row r="47" spans="1:9" s="20" customFormat="1" ht="12.75" x14ac:dyDescent="0.2">
      <c r="A47" s="23" t="s">
        <v>119</v>
      </c>
      <c r="B47" s="23" t="s">
        <v>118</v>
      </c>
      <c r="C47" s="23" t="s">
        <v>3</v>
      </c>
      <c r="D47" s="23" t="s">
        <v>145</v>
      </c>
      <c r="E47" s="22">
        <v>28835000</v>
      </c>
      <c r="F47" s="24">
        <v>41253</v>
      </c>
      <c r="G47" s="24">
        <v>41386</v>
      </c>
      <c r="H47" s="23" t="s">
        <v>9</v>
      </c>
      <c r="I47" s="22">
        <v>28835000</v>
      </c>
    </row>
    <row r="48" spans="1:9" s="20" customFormat="1" ht="12.75" x14ac:dyDescent="0.2">
      <c r="A48" s="23"/>
      <c r="B48" s="23"/>
      <c r="C48" s="23"/>
      <c r="D48" s="23"/>
      <c r="E48" s="22"/>
      <c r="F48" s="24"/>
      <c r="G48" s="24"/>
      <c r="H48" s="23"/>
      <c r="I48" s="22"/>
    </row>
    <row r="49" spans="1:9" s="20" customFormat="1" ht="12.75" x14ac:dyDescent="0.2">
      <c r="A49" s="23" t="s">
        <v>144</v>
      </c>
      <c r="B49" s="23" t="s">
        <v>143</v>
      </c>
      <c r="C49" s="23" t="s">
        <v>3</v>
      </c>
      <c r="D49" s="23" t="s">
        <v>142</v>
      </c>
      <c r="E49" s="22">
        <v>5435826</v>
      </c>
      <c r="F49" s="24">
        <v>41233</v>
      </c>
      <c r="G49" s="24">
        <v>41297</v>
      </c>
      <c r="H49" s="23" t="s">
        <v>9</v>
      </c>
      <c r="I49" s="22">
        <v>5435826</v>
      </c>
    </row>
    <row r="50" spans="1:9" s="20" customFormat="1" ht="12.75" x14ac:dyDescent="0.2">
      <c r="A50" s="23"/>
      <c r="B50" s="23"/>
      <c r="C50" s="23"/>
      <c r="D50" s="23"/>
      <c r="E50" s="22"/>
      <c r="F50" s="24"/>
      <c r="G50" s="27"/>
      <c r="H50" s="23"/>
      <c r="I50" s="22"/>
    </row>
    <row r="51" spans="1:9" s="20" customFormat="1" ht="12.75" x14ac:dyDescent="0.2">
      <c r="A51" s="23" t="s">
        <v>94</v>
      </c>
      <c r="B51" s="23" t="s">
        <v>140</v>
      </c>
      <c r="C51" s="23" t="s">
        <v>3</v>
      </c>
      <c r="D51" s="23" t="s">
        <v>141</v>
      </c>
      <c r="E51" s="22">
        <f>5535921+1614000</f>
        <v>7149921</v>
      </c>
      <c r="F51" s="24">
        <v>41233</v>
      </c>
      <c r="G51" s="26">
        <v>41379</v>
      </c>
      <c r="H51" s="23" t="s">
        <v>9</v>
      </c>
      <c r="I51" s="22">
        <f>5535921+1614000</f>
        <v>7149921</v>
      </c>
    </row>
    <row r="52" spans="1:9" s="20" customFormat="1" ht="12.75" x14ac:dyDescent="0.2">
      <c r="A52" s="23" t="s">
        <v>94</v>
      </c>
      <c r="B52" s="23" t="s">
        <v>140</v>
      </c>
      <c r="C52" s="23" t="s">
        <v>3</v>
      </c>
      <c r="D52" s="23" t="s">
        <v>132</v>
      </c>
      <c r="E52" s="22">
        <f>27470250+80000</f>
        <v>27550250</v>
      </c>
      <c r="F52" s="24">
        <v>41442</v>
      </c>
      <c r="G52" s="24">
        <v>41494</v>
      </c>
      <c r="H52" s="23" t="s">
        <v>9</v>
      </c>
      <c r="I52" s="22">
        <f>27470250+80000</f>
        <v>27550250</v>
      </c>
    </row>
    <row r="53" spans="1:9" s="20" customFormat="1" ht="12.75" x14ac:dyDescent="0.2">
      <c r="A53" s="23" t="s">
        <v>94</v>
      </c>
      <c r="B53" s="23" t="s">
        <v>140</v>
      </c>
      <c r="C53" s="23" t="s">
        <v>3</v>
      </c>
      <c r="D53" s="25" t="s">
        <v>139</v>
      </c>
      <c r="E53" s="40">
        <v>2242000</v>
      </c>
      <c r="F53" s="24">
        <v>41487</v>
      </c>
      <c r="G53" s="24"/>
      <c r="H53" s="23" t="s">
        <v>9</v>
      </c>
      <c r="I53" s="22">
        <v>2242000</v>
      </c>
    </row>
    <row r="54" spans="1:9" s="20" customFormat="1" ht="12.75" x14ac:dyDescent="0.2">
      <c r="A54" s="23"/>
      <c r="B54" s="23"/>
      <c r="C54" s="23"/>
      <c r="D54" s="25"/>
      <c r="E54" s="22"/>
      <c r="F54" s="24"/>
      <c r="G54" s="24"/>
      <c r="H54" s="23"/>
      <c r="I54" s="22"/>
    </row>
    <row r="55" spans="1:9" s="20" customFormat="1" ht="12.75" x14ac:dyDescent="0.2">
      <c r="A55" s="23" t="s">
        <v>134</v>
      </c>
      <c r="B55" s="23" t="s">
        <v>138</v>
      </c>
      <c r="C55" s="23" t="s">
        <v>3</v>
      </c>
      <c r="D55" s="23" t="s">
        <v>137</v>
      </c>
      <c r="E55" s="22">
        <v>6399996</v>
      </c>
      <c r="F55" s="24">
        <v>41208</v>
      </c>
      <c r="G55" s="24">
        <v>41283</v>
      </c>
      <c r="H55" s="23" t="s">
        <v>9</v>
      </c>
      <c r="I55" s="22">
        <v>6399996</v>
      </c>
    </row>
    <row r="56" spans="1:9" s="20" customFormat="1" ht="12.75" x14ac:dyDescent="0.2">
      <c r="A56" s="23" t="s">
        <v>134</v>
      </c>
      <c r="B56" s="23" t="s">
        <v>136</v>
      </c>
      <c r="C56" s="23" t="s">
        <v>3</v>
      </c>
      <c r="D56" s="23" t="s">
        <v>135</v>
      </c>
      <c r="E56" s="22">
        <v>3967900</v>
      </c>
      <c r="F56" s="24">
        <v>41228</v>
      </c>
      <c r="G56" s="24">
        <v>41310</v>
      </c>
      <c r="H56" s="23" t="s">
        <v>9</v>
      </c>
      <c r="I56" s="22">
        <v>3967900</v>
      </c>
    </row>
    <row r="57" spans="1:9" s="20" customFormat="1" ht="12.75" x14ac:dyDescent="0.2">
      <c r="A57" s="23" t="s">
        <v>134</v>
      </c>
      <c r="B57" s="23" t="s">
        <v>133</v>
      </c>
      <c r="C57" s="23" t="s">
        <v>3</v>
      </c>
      <c r="D57" s="23" t="s">
        <v>132</v>
      </c>
      <c r="E57" s="22">
        <v>3499892</v>
      </c>
      <c r="F57" s="24">
        <v>41609</v>
      </c>
      <c r="G57" s="24">
        <v>41631</v>
      </c>
      <c r="H57" s="23" t="s">
        <v>9</v>
      </c>
      <c r="I57" s="22">
        <v>3499892</v>
      </c>
    </row>
    <row r="58" spans="1:9" s="20" customFormat="1" ht="12.75" x14ac:dyDescent="0.2">
      <c r="A58" s="23"/>
      <c r="B58" s="23"/>
      <c r="C58" s="23"/>
      <c r="D58" s="23"/>
      <c r="E58" s="22"/>
      <c r="F58" s="24"/>
      <c r="G58" s="24"/>
      <c r="H58" s="23"/>
      <c r="I58" s="22"/>
    </row>
    <row r="59" spans="1:9" s="20" customFormat="1" ht="12.75" x14ac:dyDescent="0.2">
      <c r="A59" s="23" t="s">
        <v>131</v>
      </c>
      <c r="B59" s="23" t="s">
        <v>130</v>
      </c>
      <c r="C59" s="23" t="s">
        <v>3</v>
      </c>
      <c r="D59" s="23" t="s">
        <v>129</v>
      </c>
      <c r="E59" s="22">
        <f>222471912+2660000</f>
        <v>225131912</v>
      </c>
      <c r="F59" s="24">
        <v>41374</v>
      </c>
      <c r="G59" s="24">
        <v>41624</v>
      </c>
      <c r="H59" s="23" t="s">
        <v>9</v>
      </c>
      <c r="I59" s="22">
        <v>225131912</v>
      </c>
    </row>
    <row r="60" spans="1:9" s="20" customFormat="1" ht="12.75" x14ac:dyDescent="0.2">
      <c r="A60" s="23"/>
      <c r="B60" s="23"/>
      <c r="C60" s="23"/>
      <c r="D60" s="23"/>
      <c r="E60" s="22"/>
      <c r="F60" s="24"/>
      <c r="G60" s="24"/>
      <c r="H60" s="23"/>
      <c r="I60" s="22"/>
    </row>
    <row r="61" spans="1:9" s="20" customFormat="1" ht="12.75" x14ac:dyDescent="0.2">
      <c r="A61" s="23" t="s">
        <v>71</v>
      </c>
      <c r="B61" s="23" t="s">
        <v>128</v>
      </c>
      <c r="C61" s="23" t="s">
        <v>3</v>
      </c>
      <c r="D61" s="23" t="s">
        <v>127</v>
      </c>
      <c r="E61" s="22">
        <v>11533244</v>
      </c>
      <c r="F61" s="24">
        <v>41417</v>
      </c>
      <c r="G61" s="24">
        <v>41464</v>
      </c>
      <c r="H61" s="23" t="s">
        <v>9</v>
      </c>
      <c r="I61" s="22">
        <v>11533244</v>
      </c>
    </row>
    <row r="62" spans="1:9" s="20" customFormat="1" ht="12.75" x14ac:dyDescent="0.2">
      <c r="A62" s="23"/>
      <c r="B62" s="23"/>
      <c r="C62" s="23"/>
      <c r="D62" s="23"/>
      <c r="E62" s="22"/>
      <c r="F62" s="24"/>
      <c r="G62" s="24"/>
      <c r="H62" s="23"/>
      <c r="I62" s="22"/>
    </row>
    <row r="63" spans="1:9" s="20" customFormat="1" ht="12.75" x14ac:dyDescent="0.2">
      <c r="A63" s="23" t="s">
        <v>126</v>
      </c>
      <c r="B63" s="23" t="s">
        <v>125</v>
      </c>
      <c r="C63" s="23" t="s">
        <v>3</v>
      </c>
      <c r="D63" s="23" t="s">
        <v>124</v>
      </c>
      <c r="E63" s="22">
        <v>26213562</v>
      </c>
      <c r="F63" s="24">
        <v>41407</v>
      </c>
      <c r="G63" s="24">
        <v>41555</v>
      </c>
      <c r="H63" s="23" t="s">
        <v>9</v>
      </c>
      <c r="I63" s="22">
        <v>26213562</v>
      </c>
    </row>
    <row r="64" spans="1:9" s="20" customFormat="1" ht="12.75" x14ac:dyDescent="0.2">
      <c r="A64" s="23"/>
      <c r="B64" s="23"/>
      <c r="C64" s="23"/>
      <c r="D64" s="23"/>
      <c r="E64" s="22"/>
      <c r="F64" s="24"/>
      <c r="G64" s="24"/>
      <c r="H64" s="23"/>
      <c r="I64" s="22"/>
    </row>
    <row r="65" spans="1:9" s="20" customFormat="1" ht="12.75" x14ac:dyDescent="0.2">
      <c r="A65" s="23" t="s">
        <v>122</v>
      </c>
      <c r="B65" s="23" t="s">
        <v>121</v>
      </c>
      <c r="C65" s="23" t="s">
        <v>3</v>
      </c>
      <c r="D65" s="23" t="s">
        <v>123</v>
      </c>
      <c r="E65" s="22">
        <v>14773405</v>
      </c>
      <c r="F65" s="24">
        <v>41183</v>
      </c>
      <c r="G65" s="24">
        <v>41358</v>
      </c>
      <c r="H65" s="23" t="s">
        <v>9</v>
      </c>
      <c r="I65" s="22">
        <v>14773405</v>
      </c>
    </row>
    <row r="66" spans="1:9" s="20" customFormat="1" ht="12.75" x14ac:dyDescent="0.2">
      <c r="A66" s="23" t="s">
        <v>122</v>
      </c>
      <c r="B66" s="23" t="s">
        <v>121</v>
      </c>
      <c r="C66" s="23" t="s">
        <v>3</v>
      </c>
      <c r="D66" s="23" t="s">
        <v>120</v>
      </c>
      <c r="E66" s="22">
        <f>59132307+43022842</f>
        <v>102155149</v>
      </c>
      <c r="F66" s="24">
        <v>41131</v>
      </c>
      <c r="G66" s="24">
        <v>41562</v>
      </c>
      <c r="H66" s="23" t="s">
        <v>9</v>
      </c>
      <c r="I66" s="22">
        <f>450000+59132307+43022842</f>
        <v>102605149</v>
      </c>
    </row>
    <row r="67" spans="1:9" s="20" customFormat="1" ht="12.75" x14ac:dyDescent="0.2">
      <c r="A67" s="23"/>
      <c r="B67" s="23"/>
      <c r="C67" s="23"/>
      <c r="D67" s="23"/>
      <c r="E67" s="22"/>
      <c r="F67" s="24"/>
      <c r="G67" s="24"/>
      <c r="H67" s="23"/>
      <c r="I67" s="22"/>
    </row>
    <row r="68" spans="1:9" s="20" customFormat="1" ht="12.75" x14ac:dyDescent="0.2">
      <c r="A68" s="23" t="s">
        <v>119</v>
      </c>
      <c r="B68" s="23" t="s">
        <v>118</v>
      </c>
      <c r="C68" s="23" t="s">
        <v>3</v>
      </c>
      <c r="D68" s="23" t="s">
        <v>117</v>
      </c>
      <c r="E68" s="22">
        <v>15215172</v>
      </c>
      <c r="F68" s="24">
        <v>41240</v>
      </c>
      <c r="G68" s="24">
        <v>41373</v>
      </c>
      <c r="H68" s="23" t="s">
        <v>9</v>
      </c>
      <c r="I68" s="22">
        <v>15215172</v>
      </c>
    </row>
    <row r="69" spans="1:9" s="20" customFormat="1" ht="12.75" x14ac:dyDescent="0.2">
      <c r="A69" s="23"/>
      <c r="B69" s="23"/>
      <c r="C69" s="23"/>
      <c r="D69" s="23"/>
      <c r="E69" s="22"/>
      <c r="F69" s="24"/>
      <c r="G69" s="24"/>
      <c r="H69" s="23"/>
      <c r="I69" s="22"/>
    </row>
    <row r="70" spans="1:9" s="20" customFormat="1" ht="12.75" x14ac:dyDescent="0.2">
      <c r="A70" s="23" t="s">
        <v>116</v>
      </c>
      <c r="B70" s="23" t="s">
        <v>115</v>
      </c>
      <c r="C70" s="23" t="s">
        <v>3</v>
      </c>
      <c r="D70" s="23" t="s">
        <v>114</v>
      </c>
      <c r="E70" s="22">
        <v>7764228</v>
      </c>
      <c r="F70" s="24">
        <v>41564</v>
      </c>
      <c r="G70" s="24">
        <v>41582</v>
      </c>
      <c r="H70" s="23" t="s">
        <v>9</v>
      </c>
      <c r="I70" s="22">
        <v>7764228</v>
      </c>
    </row>
    <row r="71" spans="1:9" s="20" customFormat="1" ht="12.75" x14ac:dyDescent="0.2">
      <c r="A71" s="23"/>
      <c r="B71" s="23"/>
      <c r="C71" s="23"/>
      <c r="D71" s="23"/>
      <c r="E71" s="22"/>
      <c r="F71" s="24"/>
      <c r="G71" s="24"/>
      <c r="H71" s="23"/>
      <c r="I71" s="22"/>
    </row>
    <row r="72" spans="1:9" s="20" customFormat="1" ht="12.75" x14ac:dyDescent="0.2">
      <c r="A72" s="23" t="s">
        <v>29</v>
      </c>
      <c r="B72" s="23" t="s">
        <v>113</v>
      </c>
      <c r="C72" s="23" t="s">
        <v>112</v>
      </c>
      <c r="D72" s="23" t="s">
        <v>111</v>
      </c>
      <c r="E72" s="22">
        <v>3148050</v>
      </c>
      <c r="F72" s="24">
        <v>41247</v>
      </c>
      <c r="G72" s="24">
        <v>41325</v>
      </c>
      <c r="H72" s="23" t="s">
        <v>9</v>
      </c>
      <c r="I72" s="22">
        <v>3148050</v>
      </c>
    </row>
    <row r="73" spans="1:9" s="20" customFormat="1" ht="12.75" x14ac:dyDescent="0.2">
      <c r="A73" s="47" t="s">
        <v>110</v>
      </c>
      <c r="B73" s="48"/>
      <c r="C73" s="48"/>
      <c r="D73" s="49"/>
      <c r="E73" s="21">
        <f>SUM(E47:E72)</f>
        <v>491015507</v>
      </c>
      <c r="F73" s="50"/>
      <c r="G73" s="51"/>
      <c r="H73" s="52"/>
      <c r="I73" s="21">
        <f>SUM(I47:I72)</f>
        <v>491465507</v>
      </c>
    </row>
    <row r="74" spans="1:9" ht="15" customHeight="1" x14ac:dyDescent="0.25"/>
    <row r="75" spans="1:9" s="6" customFormat="1" ht="12.75" x14ac:dyDescent="0.2">
      <c r="A75" s="8" t="s">
        <v>23</v>
      </c>
      <c r="B75" s="8" t="s">
        <v>41</v>
      </c>
      <c r="C75" s="8" t="s">
        <v>3</v>
      </c>
      <c r="D75" s="8" t="s">
        <v>40</v>
      </c>
      <c r="E75" s="7">
        <v>3423862</v>
      </c>
      <c r="F75" s="10">
        <v>41909</v>
      </c>
      <c r="G75" s="10">
        <v>41974</v>
      </c>
      <c r="H75" s="8" t="s">
        <v>9</v>
      </c>
      <c r="I75" s="7">
        <v>3423862</v>
      </c>
    </row>
    <row r="76" spans="1:9" s="6" customFormat="1" ht="12.75" x14ac:dyDescent="0.2">
      <c r="A76" s="8" t="s">
        <v>23</v>
      </c>
      <c r="B76" s="8" t="s">
        <v>41</v>
      </c>
      <c r="C76" s="8" t="s">
        <v>3</v>
      </c>
      <c r="D76" s="8" t="s">
        <v>109</v>
      </c>
      <c r="E76" s="7">
        <v>1583510</v>
      </c>
      <c r="F76" s="10">
        <v>41883</v>
      </c>
      <c r="G76" s="10">
        <v>41960</v>
      </c>
      <c r="H76" s="8" t="s">
        <v>9</v>
      </c>
      <c r="I76" s="7">
        <v>1583510</v>
      </c>
    </row>
    <row r="77" spans="1:9" s="6" customFormat="1" ht="12.75" x14ac:dyDescent="0.2">
      <c r="A77" s="8"/>
      <c r="B77" s="8"/>
      <c r="C77" s="8"/>
      <c r="D77" s="8"/>
      <c r="E77" s="7"/>
      <c r="F77" s="10"/>
      <c r="G77" s="9"/>
      <c r="H77" s="8"/>
      <c r="I77" s="7"/>
    </row>
    <row r="78" spans="1:9" s="6" customFormat="1" ht="12.75" x14ac:dyDescent="0.2">
      <c r="A78" s="8" t="s">
        <v>23</v>
      </c>
      <c r="B78" s="8" t="s">
        <v>108</v>
      </c>
      <c r="C78" s="8" t="s">
        <v>3</v>
      </c>
      <c r="D78" s="8" t="s">
        <v>107</v>
      </c>
      <c r="E78" s="7">
        <v>13713674</v>
      </c>
      <c r="F78" s="10">
        <v>41666</v>
      </c>
      <c r="G78" s="10">
        <v>41844</v>
      </c>
      <c r="H78" s="8" t="s">
        <v>9</v>
      </c>
      <c r="I78" s="7">
        <v>13713674</v>
      </c>
    </row>
    <row r="79" spans="1:9" s="6" customFormat="1" ht="12.75" x14ac:dyDescent="0.2">
      <c r="A79" s="8"/>
      <c r="B79" s="8"/>
      <c r="C79" s="8"/>
      <c r="D79" s="8"/>
      <c r="E79" s="7"/>
      <c r="F79" s="10"/>
      <c r="G79" s="9"/>
      <c r="H79" s="8"/>
      <c r="I79" s="7"/>
    </row>
    <row r="80" spans="1:9" s="6" customFormat="1" ht="12.75" x14ac:dyDescent="0.2">
      <c r="A80" s="8" t="s">
        <v>23</v>
      </c>
      <c r="B80" s="8" t="s">
        <v>43</v>
      </c>
      <c r="C80" s="8" t="s">
        <v>3</v>
      </c>
      <c r="D80" s="8" t="s">
        <v>42</v>
      </c>
      <c r="E80" s="7">
        <v>107577352</v>
      </c>
      <c r="F80" s="10">
        <v>41897</v>
      </c>
      <c r="G80" s="10">
        <v>41995</v>
      </c>
      <c r="H80" s="8" t="s">
        <v>9</v>
      </c>
      <c r="I80" s="7">
        <v>107577352</v>
      </c>
    </row>
    <row r="81" spans="1:9" s="6" customFormat="1" ht="12.75" x14ac:dyDescent="0.2">
      <c r="A81" s="8" t="s">
        <v>23</v>
      </c>
      <c r="B81" s="8" t="s">
        <v>43</v>
      </c>
      <c r="C81" s="8" t="s">
        <v>3</v>
      </c>
      <c r="D81" s="8" t="s">
        <v>106</v>
      </c>
      <c r="E81" s="7">
        <v>4995124</v>
      </c>
      <c r="F81" s="10">
        <v>41953</v>
      </c>
      <c r="G81" s="10">
        <v>42003</v>
      </c>
      <c r="H81" s="8" t="s">
        <v>9</v>
      </c>
      <c r="I81" s="7">
        <v>4995124</v>
      </c>
    </row>
    <row r="82" spans="1:9" s="6" customFormat="1" ht="12.75" x14ac:dyDescent="0.2">
      <c r="A82" s="8"/>
      <c r="B82" s="8"/>
      <c r="C82" s="8"/>
      <c r="D82" s="8"/>
      <c r="E82" s="7"/>
      <c r="F82" s="10"/>
      <c r="G82" s="9"/>
      <c r="H82" s="8"/>
      <c r="I82" s="7"/>
    </row>
    <row r="83" spans="1:9" s="6" customFormat="1" ht="12.75" x14ac:dyDescent="0.2">
      <c r="A83" s="8" t="s">
        <v>23</v>
      </c>
      <c r="B83" s="8" t="s">
        <v>104</v>
      </c>
      <c r="C83" s="8" t="s">
        <v>3</v>
      </c>
      <c r="D83" s="8" t="s">
        <v>105</v>
      </c>
      <c r="E83" s="7">
        <v>34998921</v>
      </c>
      <c r="F83" s="10">
        <v>41631</v>
      </c>
      <c r="G83" s="10">
        <v>41676</v>
      </c>
      <c r="H83" s="8" t="s">
        <v>9</v>
      </c>
      <c r="I83" s="7">
        <v>34998921</v>
      </c>
    </row>
    <row r="84" spans="1:9" s="6" customFormat="1" ht="12.75" x14ac:dyDescent="0.2">
      <c r="A84" s="8" t="s">
        <v>23</v>
      </c>
      <c r="B84" s="8" t="s">
        <v>104</v>
      </c>
      <c r="C84" s="8" t="s">
        <v>3</v>
      </c>
      <c r="D84" s="8" t="s">
        <v>103</v>
      </c>
      <c r="E84" s="7">
        <v>793198</v>
      </c>
      <c r="F84" s="10">
        <v>41694</v>
      </c>
      <c r="G84" s="10">
        <v>41719</v>
      </c>
      <c r="H84" s="8" t="s">
        <v>9</v>
      </c>
      <c r="I84" s="7">
        <v>793198</v>
      </c>
    </row>
    <row r="85" spans="1:9" s="6" customFormat="1" ht="12.75" x14ac:dyDescent="0.2">
      <c r="A85" s="8"/>
      <c r="B85" s="8"/>
      <c r="C85" s="8"/>
      <c r="D85" s="8"/>
      <c r="E85" s="7"/>
      <c r="F85" s="10"/>
      <c r="G85" s="9"/>
      <c r="H85" s="8"/>
      <c r="I85" s="7"/>
    </row>
    <row r="86" spans="1:9" s="6" customFormat="1" ht="12.75" x14ac:dyDescent="0.2">
      <c r="A86" s="8" t="s">
        <v>102</v>
      </c>
      <c r="B86" s="8" t="s">
        <v>101</v>
      </c>
      <c r="C86" s="8" t="s">
        <v>3</v>
      </c>
      <c r="D86" s="12" t="s">
        <v>100</v>
      </c>
      <c r="E86" s="41">
        <v>757714032</v>
      </c>
      <c r="F86" s="10">
        <v>41929</v>
      </c>
      <c r="G86" s="9"/>
      <c r="H86" s="8" t="s">
        <v>9</v>
      </c>
      <c r="I86" s="7">
        <v>600000</v>
      </c>
    </row>
    <row r="87" spans="1:9" s="6" customFormat="1" ht="12.75" x14ac:dyDescent="0.2">
      <c r="A87" s="8"/>
      <c r="B87" s="8"/>
      <c r="C87" s="8"/>
      <c r="D87" s="8"/>
      <c r="E87" s="7"/>
      <c r="F87" s="10"/>
      <c r="G87" s="10"/>
      <c r="H87" s="8"/>
      <c r="I87" s="7"/>
    </row>
    <row r="88" spans="1:9" s="6" customFormat="1" ht="12.75" x14ac:dyDescent="0.2">
      <c r="A88" s="8" t="s">
        <v>99</v>
      </c>
      <c r="B88" s="8" t="s">
        <v>98</v>
      </c>
      <c r="C88" s="8" t="s">
        <v>3</v>
      </c>
      <c r="D88" s="8" t="s">
        <v>97</v>
      </c>
      <c r="E88" s="7">
        <v>25769340</v>
      </c>
      <c r="F88" s="10">
        <v>41822</v>
      </c>
      <c r="G88" s="10">
        <v>41890</v>
      </c>
      <c r="H88" s="8" t="s">
        <v>9</v>
      </c>
      <c r="I88" s="7">
        <v>25769340</v>
      </c>
    </row>
    <row r="89" spans="1:9" s="6" customFormat="1" ht="12.75" x14ac:dyDescent="0.2">
      <c r="A89" s="8"/>
      <c r="B89" s="8"/>
      <c r="C89" s="8"/>
      <c r="D89" s="8"/>
      <c r="E89" s="7"/>
      <c r="F89" s="10"/>
      <c r="G89" s="9"/>
      <c r="H89" s="8"/>
      <c r="I89" s="7"/>
    </row>
    <row r="90" spans="1:9" s="6" customFormat="1" ht="12.75" x14ac:dyDescent="0.2">
      <c r="A90" s="8" t="s">
        <v>94</v>
      </c>
      <c r="B90" s="8" t="s">
        <v>93</v>
      </c>
      <c r="C90" s="8" t="s">
        <v>3</v>
      </c>
      <c r="D90" s="14" t="s">
        <v>96</v>
      </c>
      <c r="E90" s="7">
        <v>1376702</v>
      </c>
      <c r="F90" s="10">
        <v>41774</v>
      </c>
      <c r="G90" s="10">
        <v>41844</v>
      </c>
      <c r="H90" s="14" t="s">
        <v>9</v>
      </c>
      <c r="I90" s="7">
        <v>1376702</v>
      </c>
    </row>
    <row r="91" spans="1:9" s="6" customFormat="1" ht="12.75" x14ac:dyDescent="0.2">
      <c r="A91" s="8" t="s">
        <v>94</v>
      </c>
      <c r="B91" s="8" t="s">
        <v>93</v>
      </c>
      <c r="C91" s="8" t="s">
        <v>3</v>
      </c>
      <c r="D91" s="14" t="s">
        <v>95</v>
      </c>
      <c r="E91" s="7">
        <v>204800</v>
      </c>
      <c r="F91" s="10">
        <v>41211</v>
      </c>
      <c r="G91" s="10">
        <v>41852</v>
      </c>
      <c r="H91" s="14" t="s">
        <v>9</v>
      </c>
      <c r="I91" s="7">
        <v>204800</v>
      </c>
    </row>
    <row r="92" spans="1:9" s="6" customFormat="1" ht="12.75" x14ac:dyDescent="0.2">
      <c r="A92" s="8" t="s">
        <v>94</v>
      </c>
      <c r="B92" s="8" t="s">
        <v>93</v>
      </c>
      <c r="C92" s="8" t="s">
        <v>3</v>
      </c>
      <c r="D92" s="8" t="s">
        <v>92</v>
      </c>
      <c r="E92" s="7">
        <v>55670282</v>
      </c>
      <c r="F92" s="10">
        <v>41744</v>
      </c>
      <c r="G92" s="10">
        <v>41852</v>
      </c>
      <c r="H92" s="8" t="s">
        <v>9</v>
      </c>
      <c r="I92" s="7">
        <v>55670282</v>
      </c>
    </row>
    <row r="93" spans="1:9" s="6" customFormat="1" ht="12.75" x14ac:dyDescent="0.2">
      <c r="A93" s="8"/>
      <c r="B93" s="8"/>
      <c r="C93" s="8"/>
      <c r="D93" s="12"/>
      <c r="E93" s="7"/>
      <c r="F93" s="10"/>
      <c r="G93" s="9"/>
      <c r="H93" s="8"/>
      <c r="I93" s="7"/>
    </row>
    <row r="94" spans="1:9" s="6" customFormat="1" ht="12.75" x14ac:dyDescent="0.2">
      <c r="A94" s="8" t="s">
        <v>12</v>
      </c>
      <c r="B94" s="8" t="s">
        <v>11</v>
      </c>
      <c r="C94" s="8" t="s">
        <v>3</v>
      </c>
      <c r="D94" s="8" t="s">
        <v>91</v>
      </c>
      <c r="E94" s="7">
        <v>7476299</v>
      </c>
      <c r="F94" s="10">
        <v>41652</v>
      </c>
      <c r="G94" s="10">
        <v>41724</v>
      </c>
      <c r="H94" s="8" t="s">
        <v>9</v>
      </c>
      <c r="I94" s="7">
        <v>7476299</v>
      </c>
    </row>
    <row r="95" spans="1:9" s="6" customFormat="1" ht="12.75" x14ac:dyDescent="0.2">
      <c r="A95" s="8" t="s">
        <v>12</v>
      </c>
      <c r="B95" s="8" t="s">
        <v>11</v>
      </c>
      <c r="C95" s="8" t="s">
        <v>3</v>
      </c>
      <c r="D95" s="12" t="s">
        <v>90</v>
      </c>
      <c r="E95" s="17">
        <v>2500000</v>
      </c>
      <c r="F95" s="10"/>
      <c r="G95" s="10">
        <v>41733</v>
      </c>
      <c r="H95" s="8" t="s">
        <v>9</v>
      </c>
      <c r="I95" s="7">
        <v>2500000</v>
      </c>
    </row>
    <row r="96" spans="1:9" s="6" customFormat="1" ht="12.75" x14ac:dyDescent="0.2">
      <c r="A96" s="8"/>
      <c r="B96" s="8"/>
      <c r="C96" s="8"/>
      <c r="D96" s="8"/>
      <c r="E96" s="7"/>
      <c r="F96" s="10"/>
      <c r="G96" s="9"/>
      <c r="H96" s="8"/>
      <c r="I96" s="7"/>
    </row>
    <row r="97" spans="1:9" s="6" customFormat="1" ht="12.75" x14ac:dyDescent="0.2">
      <c r="A97" s="8" t="s">
        <v>89</v>
      </c>
      <c r="B97" s="8" t="s">
        <v>88</v>
      </c>
      <c r="C97" s="8" t="s">
        <v>3</v>
      </c>
      <c r="D97" s="8" t="s">
        <v>87</v>
      </c>
      <c r="E97" s="7">
        <v>65475639</v>
      </c>
      <c r="F97" s="10">
        <v>41096</v>
      </c>
      <c r="G97" s="10">
        <v>41983</v>
      </c>
      <c r="H97" s="8" t="s">
        <v>9</v>
      </c>
      <c r="I97" s="7">
        <v>65475639</v>
      </c>
    </row>
    <row r="98" spans="1:9" s="6" customFormat="1" ht="12.75" x14ac:dyDescent="0.2">
      <c r="A98" s="8"/>
      <c r="B98" s="8"/>
      <c r="C98" s="8"/>
      <c r="D98" s="13"/>
      <c r="E98" s="7"/>
      <c r="F98" s="10"/>
      <c r="G98" s="9"/>
      <c r="H98" s="13"/>
      <c r="I98" s="7"/>
    </row>
    <row r="99" spans="1:9" s="6" customFormat="1" ht="12.75" x14ac:dyDescent="0.2">
      <c r="A99" s="8" t="s">
        <v>32</v>
      </c>
      <c r="B99" s="8" t="s">
        <v>31</v>
      </c>
      <c r="C99" s="8" t="s">
        <v>3</v>
      </c>
      <c r="D99" s="12" t="s">
        <v>86</v>
      </c>
      <c r="E99" s="7">
        <v>6999885</v>
      </c>
      <c r="F99" s="10">
        <v>41760</v>
      </c>
      <c r="G99" s="10">
        <v>41800</v>
      </c>
      <c r="H99" s="8" t="s">
        <v>9</v>
      </c>
      <c r="I99" s="7">
        <v>6999885</v>
      </c>
    </row>
    <row r="100" spans="1:9" s="6" customFormat="1" ht="12.75" x14ac:dyDescent="0.2">
      <c r="A100" s="8" t="s">
        <v>32</v>
      </c>
      <c r="B100" s="8" t="s">
        <v>31</v>
      </c>
      <c r="C100" s="8" t="s">
        <v>3</v>
      </c>
      <c r="D100" s="8" t="s">
        <v>85</v>
      </c>
      <c r="E100" s="7">
        <v>35697029</v>
      </c>
      <c r="F100" s="10">
        <v>41808</v>
      </c>
      <c r="G100" s="10">
        <v>41831</v>
      </c>
      <c r="H100" s="8" t="s">
        <v>9</v>
      </c>
      <c r="I100" s="7">
        <v>35697029</v>
      </c>
    </row>
    <row r="101" spans="1:9" s="6" customFormat="1" ht="12.75" x14ac:dyDescent="0.2">
      <c r="A101" s="8" t="s">
        <v>32</v>
      </c>
      <c r="B101" s="8" t="s">
        <v>31</v>
      </c>
      <c r="C101" s="8" t="s">
        <v>3</v>
      </c>
      <c r="D101" s="19" t="s">
        <v>84</v>
      </c>
      <c r="E101" s="17">
        <v>11600425</v>
      </c>
      <c r="F101" s="10">
        <v>41554</v>
      </c>
      <c r="G101" s="10">
        <v>41928</v>
      </c>
      <c r="H101" s="13" t="s">
        <v>9</v>
      </c>
      <c r="I101" s="7">
        <v>11600425</v>
      </c>
    </row>
    <row r="102" spans="1:9" s="6" customFormat="1" ht="12.75" x14ac:dyDescent="0.2">
      <c r="A102" s="8" t="s">
        <v>32</v>
      </c>
      <c r="B102" s="8" t="s">
        <v>31</v>
      </c>
      <c r="C102" s="8" t="s">
        <v>3</v>
      </c>
      <c r="D102" s="13" t="s">
        <v>30</v>
      </c>
      <c r="E102" s="7">
        <v>26168885</v>
      </c>
      <c r="F102" s="10">
        <v>41379</v>
      </c>
      <c r="G102" s="10">
        <v>41817</v>
      </c>
      <c r="H102" s="13" t="s">
        <v>9</v>
      </c>
      <c r="I102" s="7">
        <v>26168885</v>
      </c>
    </row>
    <row r="103" spans="1:9" s="6" customFormat="1" ht="12.75" x14ac:dyDescent="0.2">
      <c r="A103" s="8" t="s">
        <v>32</v>
      </c>
      <c r="B103" s="8" t="s">
        <v>31</v>
      </c>
      <c r="C103" s="8" t="s">
        <v>3</v>
      </c>
      <c r="D103" s="6" t="s">
        <v>83</v>
      </c>
      <c r="E103" s="7">
        <v>66031414</v>
      </c>
      <c r="F103" s="10">
        <v>41694</v>
      </c>
      <c r="G103" s="10">
        <v>41872</v>
      </c>
      <c r="H103" s="13" t="s">
        <v>9</v>
      </c>
      <c r="I103" s="7">
        <v>66031414</v>
      </c>
    </row>
    <row r="104" spans="1:9" s="6" customFormat="1" ht="12.75" x14ac:dyDescent="0.2">
      <c r="A104" s="8" t="s">
        <v>32</v>
      </c>
      <c r="B104" s="8" t="s">
        <v>31</v>
      </c>
      <c r="C104" s="8" t="s">
        <v>3</v>
      </c>
      <c r="D104" s="13" t="s">
        <v>82</v>
      </c>
      <c r="E104" s="41">
        <v>118444026</v>
      </c>
      <c r="F104" s="10">
        <v>41783</v>
      </c>
      <c r="G104" s="39"/>
      <c r="H104" s="13" t="s">
        <v>9</v>
      </c>
      <c r="I104" s="7">
        <v>56401912</v>
      </c>
    </row>
    <row r="105" spans="1:9" s="6" customFormat="1" ht="12.75" x14ac:dyDescent="0.2">
      <c r="A105" s="8"/>
      <c r="B105" s="8"/>
      <c r="C105" s="8"/>
      <c r="D105" s="8"/>
      <c r="E105" s="7"/>
      <c r="F105" s="10"/>
      <c r="G105" s="9"/>
      <c r="H105" s="8"/>
      <c r="I105" s="7"/>
    </row>
    <row r="106" spans="1:9" s="6" customFormat="1" ht="12.75" x14ac:dyDescent="0.2">
      <c r="A106" s="8" t="s">
        <v>26</v>
      </c>
      <c r="B106" s="8" t="s">
        <v>25</v>
      </c>
      <c r="C106" s="8" t="s">
        <v>3</v>
      </c>
      <c r="D106" s="8" t="s">
        <v>81</v>
      </c>
      <c r="E106" s="7">
        <v>11796534</v>
      </c>
      <c r="F106" s="10">
        <v>41816</v>
      </c>
      <c r="G106" s="10">
        <v>41974</v>
      </c>
      <c r="H106" s="8" t="s">
        <v>9</v>
      </c>
      <c r="I106" s="7">
        <v>11796534</v>
      </c>
    </row>
    <row r="107" spans="1:9" s="6" customFormat="1" ht="12.75" x14ac:dyDescent="0.2">
      <c r="A107" s="8"/>
      <c r="B107" s="8"/>
      <c r="C107" s="8"/>
      <c r="D107" s="8"/>
      <c r="E107" s="7"/>
      <c r="F107" s="10"/>
      <c r="G107" s="9"/>
      <c r="H107" s="8"/>
      <c r="I107" s="7"/>
    </row>
    <row r="108" spans="1:9" s="6" customFormat="1" ht="12.75" x14ac:dyDescent="0.2">
      <c r="A108" s="8" t="s">
        <v>80</v>
      </c>
      <c r="B108" s="8" t="s">
        <v>79</v>
      </c>
      <c r="C108" s="8" t="s">
        <v>3</v>
      </c>
      <c r="D108" s="12" t="s">
        <v>78</v>
      </c>
      <c r="E108" s="17">
        <v>68752029</v>
      </c>
      <c r="F108" s="10">
        <v>41197</v>
      </c>
      <c r="G108" s="10">
        <v>41963</v>
      </c>
      <c r="H108" s="8" t="s">
        <v>9</v>
      </c>
      <c r="I108" s="7">
        <v>68752029</v>
      </c>
    </row>
    <row r="109" spans="1:9" s="6" customFormat="1" ht="12.75" x14ac:dyDescent="0.2">
      <c r="A109" s="8"/>
      <c r="B109" s="8"/>
      <c r="C109" s="8"/>
      <c r="D109" s="8"/>
      <c r="E109" s="7"/>
      <c r="F109" s="10"/>
      <c r="G109" s="9"/>
      <c r="H109" s="8"/>
      <c r="I109" s="7"/>
    </row>
    <row r="110" spans="1:9" s="6" customFormat="1" ht="12.75" x14ac:dyDescent="0.2">
      <c r="A110" s="8" t="s">
        <v>77</v>
      </c>
      <c r="B110" s="8" t="s">
        <v>76</v>
      </c>
      <c r="C110" s="8" t="s">
        <v>3</v>
      </c>
      <c r="D110" s="8" t="s">
        <v>75</v>
      </c>
      <c r="E110" s="17">
        <v>86386700</v>
      </c>
      <c r="F110" s="10">
        <v>41814</v>
      </c>
      <c r="G110" s="10">
        <v>41900</v>
      </c>
      <c r="H110" s="8" t="s">
        <v>9</v>
      </c>
      <c r="I110" s="7">
        <v>86386700</v>
      </c>
    </row>
    <row r="111" spans="1:9" s="6" customFormat="1" ht="12.75" x14ac:dyDescent="0.2">
      <c r="A111" s="8"/>
      <c r="B111" s="8"/>
      <c r="C111" s="8"/>
      <c r="D111" s="8"/>
      <c r="E111" s="7"/>
      <c r="F111" s="10"/>
      <c r="G111" s="9"/>
      <c r="H111" s="8"/>
      <c r="I111" s="7"/>
    </row>
    <row r="112" spans="1:9" s="6" customFormat="1" ht="12.75" x14ac:dyDescent="0.2">
      <c r="A112" s="8" t="s">
        <v>29</v>
      </c>
      <c r="B112" s="8" t="s">
        <v>28</v>
      </c>
      <c r="C112" s="8" t="s">
        <v>3</v>
      </c>
      <c r="D112" s="12" t="s">
        <v>74</v>
      </c>
      <c r="E112" s="42">
        <v>109879444</v>
      </c>
      <c r="F112" s="10">
        <v>41865</v>
      </c>
      <c r="G112" s="9"/>
      <c r="H112" s="8" t="s">
        <v>9</v>
      </c>
      <c r="I112" s="7">
        <v>4850000</v>
      </c>
    </row>
    <row r="113" spans="1:9" s="6" customFormat="1" ht="12.75" x14ac:dyDescent="0.2">
      <c r="A113" s="8" t="s">
        <v>29</v>
      </c>
      <c r="B113" s="8" t="s">
        <v>28</v>
      </c>
      <c r="C113" s="8" t="s">
        <v>3</v>
      </c>
      <c r="D113" s="12" t="s">
        <v>73</v>
      </c>
      <c r="E113" s="42">
        <v>628048680</v>
      </c>
      <c r="F113" s="10">
        <v>41785</v>
      </c>
      <c r="G113" s="9"/>
      <c r="H113" s="8" t="s">
        <v>9</v>
      </c>
      <c r="I113" s="7">
        <v>400000</v>
      </c>
    </row>
    <row r="114" spans="1:9" s="6" customFormat="1" ht="12.75" x14ac:dyDescent="0.2">
      <c r="A114" s="8"/>
      <c r="B114" s="8"/>
      <c r="C114" s="8"/>
      <c r="D114" s="12"/>
      <c r="E114" s="7"/>
      <c r="F114" s="10"/>
      <c r="G114" s="9"/>
      <c r="H114" s="8"/>
      <c r="I114" s="7"/>
    </row>
    <row r="115" spans="1:9" s="6" customFormat="1" ht="12.75" x14ac:dyDescent="0.2">
      <c r="A115" s="8" t="s">
        <v>71</v>
      </c>
      <c r="B115" s="8" t="s">
        <v>70</v>
      </c>
      <c r="C115" s="8" t="s">
        <v>3</v>
      </c>
      <c r="D115" s="12" t="s">
        <v>72</v>
      </c>
      <c r="E115" s="17">
        <v>102400</v>
      </c>
      <c r="F115" s="10">
        <v>41295</v>
      </c>
      <c r="G115" s="10">
        <v>41709</v>
      </c>
      <c r="H115" s="8" t="s">
        <v>9</v>
      </c>
      <c r="I115" s="7">
        <v>102400</v>
      </c>
    </row>
    <row r="116" spans="1:9" s="6" customFormat="1" ht="12.75" x14ac:dyDescent="0.2">
      <c r="A116" s="8" t="s">
        <v>71</v>
      </c>
      <c r="B116" s="8" t="s">
        <v>70</v>
      </c>
      <c r="C116" s="8" t="s">
        <v>3</v>
      </c>
      <c r="D116" s="8" t="s">
        <v>69</v>
      </c>
      <c r="E116" s="7">
        <v>8892058</v>
      </c>
      <c r="F116" s="10">
        <v>41768</v>
      </c>
      <c r="G116" s="10">
        <v>41992</v>
      </c>
      <c r="H116" s="8" t="s">
        <v>9</v>
      </c>
      <c r="I116" s="7">
        <v>8892058</v>
      </c>
    </row>
    <row r="117" spans="1:9" s="6" customFormat="1" ht="12.75" x14ac:dyDescent="0.2">
      <c r="A117" s="8"/>
      <c r="B117" s="8"/>
      <c r="C117" s="8"/>
      <c r="D117" s="13"/>
      <c r="E117" s="7"/>
      <c r="F117" s="10"/>
      <c r="G117" s="9"/>
      <c r="H117" s="8"/>
      <c r="I117" s="7"/>
    </row>
    <row r="118" spans="1:9" s="6" customFormat="1" ht="12.75" x14ac:dyDescent="0.2">
      <c r="A118" s="8" t="s">
        <v>68</v>
      </c>
      <c r="B118" s="8" t="s">
        <v>67</v>
      </c>
      <c r="C118" s="8" t="s">
        <v>3</v>
      </c>
      <c r="D118" s="8" t="s">
        <v>66</v>
      </c>
      <c r="E118" s="7">
        <v>2660000</v>
      </c>
      <c r="F118" s="10">
        <v>41220</v>
      </c>
      <c r="G118" s="10">
        <v>41662</v>
      </c>
      <c r="H118" s="8" t="s">
        <v>9</v>
      </c>
      <c r="I118" s="7">
        <v>2660000</v>
      </c>
    </row>
    <row r="119" spans="1:9" s="6" customFormat="1" ht="12.75" x14ac:dyDescent="0.2">
      <c r="A119" s="8"/>
      <c r="B119" s="8"/>
      <c r="C119" s="8"/>
      <c r="D119" s="8"/>
      <c r="E119" s="7"/>
      <c r="F119" s="10"/>
      <c r="G119" s="10"/>
      <c r="H119" s="8"/>
      <c r="I119" s="7"/>
    </row>
    <row r="120" spans="1:9" s="6" customFormat="1" ht="12.75" x14ac:dyDescent="0.2">
      <c r="A120" s="8" t="s">
        <v>19</v>
      </c>
      <c r="B120" s="8" t="s">
        <v>18</v>
      </c>
      <c r="C120" s="8" t="s">
        <v>3</v>
      </c>
      <c r="D120" s="8" t="s">
        <v>65</v>
      </c>
      <c r="E120" s="7">
        <v>4296428169</v>
      </c>
      <c r="F120" s="10">
        <v>41079</v>
      </c>
      <c r="G120" s="10">
        <v>41950</v>
      </c>
      <c r="H120" s="8" t="s">
        <v>9</v>
      </c>
      <c r="I120" s="7">
        <v>4296428169</v>
      </c>
    </row>
    <row r="121" spans="1:9" s="6" customFormat="1" ht="12.75" x14ac:dyDescent="0.2">
      <c r="A121" s="8"/>
      <c r="B121" s="8"/>
      <c r="C121" s="8"/>
      <c r="D121" s="8"/>
      <c r="E121" s="11"/>
      <c r="F121" s="10"/>
      <c r="G121" s="9"/>
      <c r="H121" s="8"/>
      <c r="I121" s="7"/>
    </row>
    <row r="122" spans="1:9" s="6" customFormat="1" ht="12.75" x14ac:dyDescent="0.2">
      <c r="A122" s="8" t="s">
        <v>64</v>
      </c>
      <c r="B122" s="8" t="s">
        <v>63</v>
      </c>
      <c r="C122" s="8" t="s">
        <v>3</v>
      </c>
      <c r="D122" s="8" t="s">
        <v>62</v>
      </c>
      <c r="E122" s="41">
        <v>3869500000</v>
      </c>
      <c r="F122" s="10">
        <v>41677</v>
      </c>
      <c r="G122" s="9"/>
      <c r="H122" s="8" t="s">
        <v>9</v>
      </c>
      <c r="I122" s="7">
        <v>10134000</v>
      </c>
    </row>
    <row r="123" spans="1:9" s="6" customFormat="1" ht="12.75" x14ac:dyDescent="0.2">
      <c r="A123" s="8"/>
      <c r="B123" s="8"/>
      <c r="C123" s="8"/>
      <c r="D123" s="8"/>
      <c r="E123" s="11"/>
      <c r="F123" s="10"/>
      <c r="G123" s="9"/>
      <c r="H123" s="8"/>
      <c r="I123" s="7"/>
    </row>
    <row r="124" spans="1:9" s="6" customFormat="1" ht="12.75" x14ac:dyDescent="0.2">
      <c r="A124" s="8" t="s">
        <v>61</v>
      </c>
      <c r="B124" s="8" t="s">
        <v>60</v>
      </c>
      <c r="C124" s="8" t="s">
        <v>3</v>
      </c>
      <c r="D124" s="8" t="s">
        <v>59</v>
      </c>
      <c r="E124" s="41">
        <v>1750000000</v>
      </c>
      <c r="F124" s="10">
        <v>41793</v>
      </c>
      <c r="G124" s="9"/>
      <c r="H124" s="8" t="s">
        <v>1</v>
      </c>
      <c r="I124" s="7">
        <v>2450000</v>
      </c>
    </row>
    <row r="125" spans="1:9" s="6" customFormat="1" ht="12.75" x14ac:dyDescent="0.2">
      <c r="A125" s="8"/>
      <c r="B125" s="8"/>
      <c r="C125" s="8"/>
      <c r="D125" s="8"/>
      <c r="E125" s="11"/>
      <c r="F125" s="10"/>
      <c r="G125" s="9"/>
      <c r="H125" s="8"/>
      <c r="I125" s="7"/>
    </row>
    <row r="126" spans="1:9" s="6" customFormat="1" ht="12.75" x14ac:dyDescent="0.2">
      <c r="A126" s="8" t="s">
        <v>58</v>
      </c>
      <c r="B126" s="8" t="s">
        <v>57</v>
      </c>
      <c r="C126" s="8" t="s">
        <v>3</v>
      </c>
      <c r="D126" s="8" t="s">
        <v>56</v>
      </c>
      <c r="E126" s="42">
        <v>213565514</v>
      </c>
      <c r="F126" s="10">
        <v>41954</v>
      </c>
      <c r="G126" s="9"/>
      <c r="H126" s="8" t="s">
        <v>1</v>
      </c>
      <c r="I126" s="7">
        <v>275000</v>
      </c>
    </row>
    <row r="127" spans="1:9" s="6" customFormat="1" ht="12.75" x14ac:dyDescent="0.2">
      <c r="A127" s="8"/>
      <c r="B127" s="8"/>
      <c r="C127" s="8"/>
      <c r="D127" s="8"/>
      <c r="E127" s="18"/>
      <c r="F127" s="10"/>
      <c r="G127" s="9"/>
      <c r="H127" s="8"/>
      <c r="I127" s="7"/>
    </row>
    <row r="128" spans="1:9" s="6" customFormat="1" ht="12.75" x14ac:dyDescent="0.2">
      <c r="A128" s="8" t="s">
        <v>55</v>
      </c>
      <c r="B128" s="8" t="s">
        <v>54</v>
      </c>
      <c r="C128" s="8" t="s">
        <v>3</v>
      </c>
      <c r="D128" s="8" t="s">
        <v>53</v>
      </c>
      <c r="E128" s="41">
        <v>459834269</v>
      </c>
      <c r="F128" s="10">
        <v>41723</v>
      </c>
      <c r="G128" s="9"/>
      <c r="H128" s="8" t="s">
        <v>9</v>
      </c>
      <c r="I128" s="7">
        <v>750000</v>
      </c>
    </row>
    <row r="129" spans="1:9" s="6" customFormat="1" ht="12.75" x14ac:dyDescent="0.2">
      <c r="A129" s="8"/>
      <c r="B129" s="8"/>
      <c r="C129" s="8"/>
      <c r="D129" s="8"/>
      <c r="E129" s="11"/>
      <c r="F129" s="10"/>
      <c r="G129" s="9"/>
      <c r="H129" s="8"/>
      <c r="I129" s="7"/>
    </row>
    <row r="130" spans="1:9" s="6" customFormat="1" ht="12.75" x14ac:dyDescent="0.2">
      <c r="A130" s="8" t="s">
        <v>52</v>
      </c>
      <c r="B130" s="8" t="s">
        <v>51</v>
      </c>
      <c r="C130" s="8" t="s">
        <v>3</v>
      </c>
      <c r="D130" s="8" t="s">
        <v>50</v>
      </c>
      <c r="E130" s="41">
        <v>37387766</v>
      </c>
      <c r="F130" s="10">
        <v>41919</v>
      </c>
      <c r="G130" s="9"/>
      <c r="H130" s="8" t="s">
        <v>9</v>
      </c>
      <c r="I130" s="7">
        <v>400000</v>
      </c>
    </row>
    <row r="131" spans="1:9" s="6" customFormat="1" ht="12.75" x14ac:dyDescent="0.2">
      <c r="A131" s="8"/>
      <c r="B131" s="8"/>
      <c r="C131" s="8"/>
      <c r="D131" s="8"/>
      <c r="E131" s="11"/>
      <c r="F131" s="10"/>
      <c r="G131" s="9"/>
      <c r="H131" s="8"/>
      <c r="I131" s="7"/>
    </row>
    <row r="132" spans="1:9" s="6" customFormat="1" ht="12.75" x14ac:dyDescent="0.2">
      <c r="A132" s="8" t="s">
        <v>49</v>
      </c>
      <c r="B132" s="8" t="s">
        <v>48</v>
      </c>
      <c r="C132" s="8" t="s">
        <v>3</v>
      </c>
      <c r="D132" s="8" t="s">
        <v>47</v>
      </c>
      <c r="E132" s="41">
        <v>53462010</v>
      </c>
      <c r="F132" s="10">
        <v>41922</v>
      </c>
      <c r="G132" s="9"/>
      <c r="H132" s="8" t="s">
        <v>9</v>
      </c>
      <c r="I132" s="7">
        <v>1200000</v>
      </c>
    </row>
    <row r="133" spans="1:9" s="1" customFormat="1" ht="12.75" x14ac:dyDescent="0.2">
      <c r="A133" s="43" t="s">
        <v>46</v>
      </c>
      <c r="B133" s="44"/>
      <c r="C133" s="44"/>
      <c r="D133" s="45"/>
      <c r="E133" s="2">
        <f>SUM(E74:E132)</f>
        <v>12944909972</v>
      </c>
      <c r="F133" s="5"/>
      <c r="G133" s="4"/>
      <c r="H133" s="3"/>
      <c r="I133" s="2">
        <f>SUM(I74:I132)</f>
        <v>5024535143</v>
      </c>
    </row>
    <row r="134" spans="1:9" ht="15" customHeight="1" x14ac:dyDescent="0.25"/>
    <row r="135" spans="1:9" s="6" customFormat="1" ht="12.75" x14ac:dyDescent="0.2">
      <c r="A135" s="8" t="s">
        <v>23</v>
      </c>
      <c r="B135" s="8" t="s">
        <v>45</v>
      </c>
      <c r="C135" s="8" t="s">
        <v>3</v>
      </c>
      <c r="D135" s="8" t="s">
        <v>44</v>
      </c>
      <c r="E135" s="17">
        <v>82953020</v>
      </c>
      <c r="F135" s="10">
        <v>41772</v>
      </c>
      <c r="G135" s="10">
        <v>42023</v>
      </c>
      <c r="H135" s="8" t="s">
        <v>9</v>
      </c>
      <c r="I135" s="7">
        <v>82953020</v>
      </c>
    </row>
    <row r="136" spans="1:9" s="6" customFormat="1" ht="12.75" x14ac:dyDescent="0.2">
      <c r="A136" s="8"/>
      <c r="B136" s="8"/>
      <c r="C136" s="8"/>
      <c r="D136" s="8"/>
      <c r="E136" s="7"/>
      <c r="F136" s="10"/>
      <c r="G136" s="10"/>
      <c r="H136" s="8"/>
      <c r="I136" s="7"/>
    </row>
    <row r="137" spans="1:9" s="6" customFormat="1" ht="12.75" x14ac:dyDescent="0.2">
      <c r="A137" s="8" t="s">
        <v>23</v>
      </c>
      <c r="B137" s="8" t="s">
        <v>43</v>
      </c>
      <c r="C137" s="8" t="s">
        <v>3</v>
      </c>
      <c r="D137" s="8" t="s">
        <v>42</v>
      </c>
      <c r="E137" s="42">
        <v>210645642</v>
      </c>
      <c r="F137" s="10">
        <v>42003</v>
      </c>
      <c r="G137" s="10"/>
      <c r="H137" s="8" t="s">
        <v>9</v>
      </c>
      <c r="I137" s="7">
        <v>117142856</v>
      </c>
    </row>
    <row r="138" spans="1:9" s="6" customFormat="1" ht="12.75" x14ac:dyDescent="0.2">
      <c r="A138" s="8"/>
      <c r="B138" s="8"/>
      <c r="C138" s="8"/>
      <c r="D138" s="8"/>
      <c r="E138" s="7"/>
      <c r="F138" s="10"/>
      <c r="G138" s="9"/>
      <c r="H138" s="8"/>
      <c r="I138" s="7"/>
    </row>
    <row r="139" spans="1:9" s="6" customFormat="1" ht="12.75" x14ac:dyDescent="0.2">
      <c r="A139" s="8" t="s">
        <v>23</v>
      </c>
      <c r="B139" s="8" t="s">
        <v>41</v>
      </c>
      <c r="C139" s="8" t="s">
        <v>3</v>
      </c>
      <c r="D139" s="8" t="s">
        <v>40</v>
      </c>
      <c r="E139" s="7">
        <v>7624540</v>
      </c>
      <c r="F139" s="10">
        <v>41909</v>
      </c>
      <c r="G139" s="10">
        <v>42129</v>
      </c>
      <c r="H139" s="8" t="s">
        <v>9</v>
      </c>
      <c r="I139" s="7">
        <v>7624540</v>
      </c>
    </row>
    <row r="140" spans="1:9" s="6" customFormat="1" ht="12.75" x14ac:dyDescent="0.2">
      <c r="A140" s="8"/>
      <c r="B140" s="8"/>
      <c r="C140" s="8"/>
      <c r="D140" s="8"/>
      <c r="E140" s="7"/>
      <c r="F140" s="10"/>
      <c r="G140" s="10"/>
      <c r="H140" s="8"/>
      <c r="I140" s="7"/>
    </row>
    <row r="141" spans="1:9" s="6" customFormat="1" ht="12.75" x14ac:dyDescent="0.2">
      <c r="A141" s="8" t="s">
        <v>39</v>
      </c>
      <c r="B141" s="8" t="s">
        <v>38</v>
      </c>
      <c r="C141" s="8" t="s">
        <v>3</v>
      </c>
      <c r="D141" s="12" t="s">
        <v>37</v>
      </c>
      <c r="E141" s="7">
        <f>239671266+602612404</f>
        <v>842283670</v>
      </c>
      <c r="F141" s="10">
        <v>41411</v>
      </c>
      <c r="G141" s="10">
        <v>42186</v>
      </c>
      <c r="H141" s="8" t="s">
        <v>36</v>
      </c>
      <c r="I141" s="7">
        <v>842283670</v>
      </c>
    </row>
    <row r="142" spans="1:9" s="6" customFormat="1" ht="12.75" x14ac:dyDescent="0.2">
      <c r="A142" s="8"/>
      <c r="B142" s="8"/>
      <c r="C142" s="8"/>
      <c r="D142" s="8"/>
      <c r="E142" s="7"/>
      <c r="F142" s="10"/>
      <c r="G142" s="9"/>
      <c r="H142" s="8"/>
      <c r="I142" s="7"/>
    </row>
    <row r="143" spans="1:9" s="6" customFormat="1" ht="12.75" x14ac:dyDescent="0.2">
      <c r="A143" s="8" t="s">
        <v>35</v>
      </c>
      <c r="B143" s="8" t="s">
        <v>34</v>
      </c>
      <c r="C143" s="8" t="s">
        <v>3</v>
      </c>
      <c r="D143" s="16" t="s">
        <v>33</v>
      </c>
      <c r="E143" s="7">
        <v>39889940</v>
      </c>
      <c r="F143" s="10">
        <v>41807</v>
      </c>
      <c r="G143" s="15">
        <v>42121</v>
      </c>
      <c r="H143" s="8" t="s">
        <v>9</v>
      </c>
      <c r="I143" s="7">
        <v>39889940</v>
      </c>
    </row>
    <row r="144" spans="1:9" s="6" customFormat="1" ht="12.75" x14ac:dyDescent="0.2">
      <c r="A144" s="8"/>
      <c r="B144" s="8"/>
      <c r="C144" s="8"/>
      <c r="D144" s="14"/>
      <c r="E144" s="7"/>
      <c r="F144" s="10"/>
      <c r="G144" s="9"/>
      <c r="H144" s="8"/>
      <c r="I144" s="7"/>
    </row>
    <row r="145" spans="1:9" s="6" customFormat="1" ht="12.75" x14ac:dyDescent="0.2">
      <c r="A145" s="8" t="s">
        <v>32</v>
      </c>
      <c r="B145" s="8" t="s">
        <v>31</v>
      </c>
      <c r="C145" s="8" t="s">
        <v>3</v>
      </c>
      <c r="D145" s="13" t="s">
        <v>30</v>
      </c>
      <c r="E145" s="7">
        <v>13630220</v>
      </c>
      <c r="F145" s="10">
        <v>41779</v>
      </c>
      <c r="G145" s="10">
        <v>42136</v>
      </c>
      <c r="H145" s="13" t="s">
        <v>9</v>
      </c>
      <c r="I145" s="7">
        <v>13630220</v>
      </c>
    </row>
    <row r="146" spans="1:9" s="6" customFormat="1" ht="12.75" x14ac:dyDescent="0.2">
      <c r="A146" s="8"/>
      <c r="B146" s="8"/>
      <c r="C146" s="8"/>
      <c r="D146" s="13"/>
      <c r="E146" s="7"/>
      <c r="F146" s="10"/>
      <c r="G146" s="10"/>
      <c r="H146" s="13"/>
      <c r="I146" s="7"/>
    </row>
    <row r="147" spans="1:9" s="6" customFormat="1" ht="12.75" x14ac:dyDescent="0.2">
      <c r="A147" s="8" t="s">
        <v>29</v>
      </c>
      <c r="B147" s="8" t="s">
        <v>28</v>
      </c>
      <c r="C147" s="8" t="s">
        <v>3</v>
      </c>
      <c r="D147" s="12" t="s">
        <v>27</v>
      </c>
      <c r="E147" s="41">
        <v>52151162</v>
      </c>
      <c r="F147" s="10">
        <v>41798</v>
      </c>
      <c r="G147" s="10"/>
      <c r="H147" s="8" t="s">
        <v>9</v>
      </c>
      <c r="I147" s="7">
        <v>74400</v>
      </c>
    </row>
    <row r="148" spans="1:9" s="6" customFormat="1" ht="12.75" x14ac:dyDescent="0.2">
      <c r="A148" s="8"/>
      <c r="B148" s="8"/>
      <c r="C148" s="8"/>
      <c r="D148" s="12"/>
      <c r="E148" s="7"/>
      <c r="F148" s="10"/>
      <c r="G148" s="9"/>
      <c r="H148" s="8"/>
      <c r="I148" s="7"/>
    </row>
    <row r="149" spans="1:9" s="6" customFormat="1" ht="12.75" x14ac:dyDescent="0.2">
      <c r="A149" s="8" t="s">
        <v>26</v>
      </c>
      <c r="B149" s="8" t="s">
        <v>25</v>
      </c>
      <c r="C149" s="8" t="s">
        <v>3</v>
      </c>
      <c r="D149" s="8" t="s">
        <v>24</v>
      </c>
      <c r="E149" s="7">
        <v>3078815</v>
      </c>
      <c r="F149" s="10">
        <v>42066</v>
      </c>
      <c r="G149" s="10">
        <v>42150</v>
      </c>
      <c r="H149" s="8" t="s">
        <v>9</v>
      </c>
      <c r="I149" s="7">
        <v>3078815</v>
      </c>
    </row>
    <row r="150" spans="1:9" s="6" customFormat="1" ht="12.75" x14ac:dyDescent="0.2">
      <c r="A150" s="8"/>
      <c r="B150" s="8"/>
      <c r="C150" s="8"/>
      <c r="D150" s="8"/>
      <c r="E150" s="7"/>
      <c r="F150" s="10"/>
      <c r="G150" s="9"/>
      <c r="H150" s="8"/>
      <c r="I150" s="7"/>
    </row>
    <row r="151" spans="1:9" s="6" customFormat="1" ht="12.75" x14ac:dyDescent="0.2">
      <c r="A151" s="8" t="s">
        <v>23</v>
      </c>
      <c r="B151" s="8" t="s">
        <v>22</v>
      </c>
      <c r="C151" s="8" t="s">
        <v>3</v>
      </c>
      <c r="D151" s="8" t="s">
        <v>21</v>
      </c>
      <c r="E151" s="18">
        <v>1441026000</v>
      </c>
      <c r="F151" s="10">
        <v>40968</v>
      </c>
      <c r="G151" s="9"/>
      <c r="H151" s="8" t="s">
        <v>9</v>
      </c>
      <c r="I151" s="7">
        <v>1441026000</v>
      </c>
    </row>
    <row r="152" spans="1:9" s="6" customFormat="1" ht="12.75" x14ac:dyDescent="0.2">
      <c r="A152" s="8"/>
      <c r="B152" s="8"/>
      <c r="C152" s="8"/>
      <c r="D152" s="8"/>
      <c r="E152" s="7"/>
      <c r="F152" s="10"/>
      <c r="G152" s="9"/>
      <c r="H152" s="8"/>
      <c r="I152" s="7"/>
    </row>
    <row r="153" spans="1:9" s="6" customFormat="1" ht="12.75" x14ac:dyDescent="0.2">
      <c r="A153" s="8" t="s">
        <v>19</v>
      </c>
      <c r="B153" s="8" t="s">
        <v>18</v>
      </c>
      <c r="C153" s="8" t="s">
        <v>3</v>
      </c>
      <c r="D153" s="8" t="s">
        <v>20</v>
      </c>
      <c r="E153" s="7">
        <v>80421278</v>
      </c>
      <c r="F153" s="10">
        <v>41995</v>
      </c>
      <c r="G153" s="10"/>
      <c r="H153" s="8" t="s">
        <v>9</v>
      </c>
      <c r="I153" s="7">
        <v>80421278</v>
      </c>
    </row>
    <row r="154" spans="1:9" s="6" customFormat="1" ht="12.75" x14ac:dyDescent="0.2">
      <c r="A154" s="8" t="s">
        <v>19</v>
      </c>
      <c r="B154" s="8" t="s">
        <v>18</v>
      </c>
      <c r="C154" s="8" t="s">
        <v>3</v>
      </c>
      <c r="D154" s="8" t="s">
        <v>17</v>
      </c>
      <c r="E154" s="38">
        <v>2185370754</v>
      </c>
      <c r="F154" s="10">
        <v>41426</v>
      </c>
      <c r="G154" s="10"/>
      <c r="H154" s="8" t="s">
        <v>9</v>
      </c>
      <c r="I154" s="7">
        <v>1157622639</v>
      </c>
    </row>
    <row r="155" spans="1:9" s="6" customFormat="1" ht="12.75" x14ac:dyDescent="0.2">
      <c r="A155" s="8"/>
      <c r="B155" s="8"/>
      <c r="C155" s="8"/>
      <c r="D155" s="8"/>
      <c r="E155" s="7"/>
      <c r="F155" s="10"/>
      <c r="G155" s="9"/>
      <c r="H155" s="8"/>
      <c r="I155" s="7"/>
    </row>
    <row r="156" spans="1:9" s="6" customFormat="1" ht="12.75" x14ac:dyDescent="0.2">
      <c r="A156" s="8" t="s">
        <v>16</v>
      </c>
      <c r="B156" s="8" t="s">
        <v>15</v>
      </c>
      <c r="C156" s="8" t="s">
        <v>3</v>
      </c>
      <c r="D156" s="8" t="s">
        <v>14</v>
      </c>
      <c r="E156" s="18">
        <v>54670427</v>
      </c>
      <c r="F156" s="10">
        <v>41661</v>
      </c>
      <c r="G156" s="9"/>
      <c r="H156" s="8" t="s">
        <v>9</v>
      </c>
      <c r="I156" s="7">
        <v>54670427</v>
      </c>
    </row>
    <row r="157" spans="1:9" s="6" customFormat="1" ht="12.75" x14ac:dyDescent="0.2">
      <c r="A157" s="8"/>
      <c r="B157" s="8"/>
      <c r="C157" s="8"/>
      <c r="D157" s="8"/>
      <c r="E157" s="7"/>
      <c r="F157" s="10"/>
      <c r="G157" s="9"/>
      <c r="H157" s="8"/>
      <c r="I157" s="7"/>
    </row>
    <row r="158" spans="1:9" s="6" customFormat="1" ht="12.75" x14ac:dyDescent="0.2">
      <c r="A158" s="8" t="s">
        <v>12</v>
      </c>
      <c r="B158" s="8" t="s">
        <v>11</v>
      </c>
      <c r="C158" s="8" t="s">
        <v>3</v>
      </c>
      <c r="D158" s="8" t="s">
        <v>13</v>
      </c>
      <c r="E158" s="7">
        <v>2124400</v>
      </c>
      <c r="F158" s="10">
        <v>42102</v>
      </c>
      <c r="G158" s="10">
        <v>42175</v>
      </c>
      <c r="H158" s="8" t="s">
        <v>9</v>
      </c>
      <c r="I158" s="7">
        <v>2124400</v>
      </c>
    </row>
    <row r="159" spans="1:9" s="6" customFormat="1" ht="12.75" x14ac:dyDescent="0.2">
      <c r="A159" s="8" t="s">
        <v>12</v>
      </c>
      <c r="B159" s="8" t="s">
        <v>11</v>
      </c>
      <c r="C159" s="8" t="s">
        <v>3</v>
      </c>
      <c r="D159" s="8" t="s">
        <v>10</v>
      </c>
      <c r="E159" s="41">
        <v>460000000</v>
      </c>
      <c r="F159" s="10">
        <v>41769</v>
      </c>
      <c r="G159" s="9"/>
      <c r="H159" s="8" t="s">
        <v>9</v>
      </c>
      <c r="I159" s="7">
        <v>1440000</v>
      </c>
    </row>
    <row r="160" spans="1:9" s="6" customFormat="1" ht="12.75" x14ac:dyDescent="0.2">
      <c r="A160" s="8"/>
      <c r="B160" s="8"/>
      <c r="C160" s="8"/>
      <c r="D160" s="8"/>
      <c r="E160" s="11"/>
      <c r="F160" s="10"/>
      <c r="G160" s="9"/>
      <c r="H160" s="8"/>
      <c r="I160" s="7"/>
    </row>
    <row r="161" spans="1:9" s="6" customFormat="1" ht="12.75" x14ac:dyDescent="0.2">
      <c r="A161" s="8" t="s">
        <v>8</v>
      </c>
      <c r="B161" s="8" t="s">
        <v>7</v>
      </c>
      <c r="C161" s="8" t="s">
        <v>3</v>
      </c>
      <c r="D161" s="8" t="s">
        <v>6</v>
      </c>
      <c r="E161" s="41">
        <v>2571400000</v>
      </c>
      <c r="F161" s="10">
        <v>41971</v>
      </c>
      <c r="G161" s="9"/>
      <c r="H161" s="8" t="s">
        <v>1</v>
      </c>
      <c r="I161" s="7">
        <v>775000</v>
      </c>
    </row>
    <row r="162" spans="1:9" s="6" customFormat="1" ht="12.75" x14ac:dyDescent="0.2">
      <c r="A162" s="8"/>
      <c r="B162" s="8"/>
      <c r="C162" s="8"/>
      <c r="D162" s="8"/>
      <c r="E162" s="11"/>
      <c r="F162" s="10"/>
      <c r="G162" s="9"/>
      <c r="H162" s="8"/>
      <c r="I162" s="7"/>
    </row>
    <row r="163" spans="1:9" s="6" customFormat="1" ht="12.75" x14ac:dyDescent="0.2">
      <c r="A163" s="8" t="s">
        <v>5</v>
      </c>
      <c r="B163" s="8" t="s">
        <v>4</v>
      </c>
      <c r="C163" s="8" t="s">
        <v>3</v>
      </c>
      <c r="D163" s="8" t="s">
        <v>2</v>
      </c>
      <c r="E163" s="41">
        <v>2500000000</v>
      </c>
      <c r="F163" s="10">
        <v>41991</v>
      </c>
      <c r="G163" s="9"/>
      <c r="H163" s="8" t="s">
        <v>1</v>
      </c>
      <c r="I163" s="7">
        <v>1825000</v>
      </c>
    </row>
    <row r="164" spans="1:9" s="1" customFormat="1" ht="12.75" x14ac:dyDescent="0.2">
      <c r="A164" s="43" t="s">
        <v>0</v>
      </c>
      <c r="B164" s="44"/>
      <c r="C164" s="44"/>
      <c r="D164" s="45"/>
      <c r="E164" s="2">
        <f>SUM(E134:E163)</f>
        <v>10547269868</v>
      </c>
      <c r="F164" s="5"/>
      <c r="G164" s="4"/>
      <c r="H164" s="3"/>
      <c r="I164" s="2">
        <f>SUM(I134:I163)</f>
        <v>3846582205</v>
      </c>
    </row>
  </sheetData>
  <mergeCells count="12">
    <mergeCell ref="A164:D164"/>
    <mergeCell ref="A1:B1"/>
    <mergeCell ref="C1:H1"/>
    <mergeCell ref="A16:D16"/>
    <mergeCell ref="F16:H16"/>
    <mergeCell ref="A31:D31"/>
    <mergeCell ref="F31:H31"/>
    <mergeCell ref="A45:D45"/>
    <mergeCell ref="F45:H45"/>
    <mergeCell ref="A73:D73"/>
    <mergeCell ref="F73:H73"/>
    <mergeCell ref="A133:D133"/>
  </mergeCells>
  <pageMargins left="0.19685039370078741" right="0.11811023622047245" top="0.74803149606299213" bottom="0.74803149606299213" header="0.31496062992125984" footer="0.31496062992125984"/>
  <pageSetup paperSize="9" scale="56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Munka1!Nyomtatási_cím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Márián Attiláné</dc:creator>
  <cp:lastModifiedBy>Márián Attiláné</cp:lastModifiedBy>
  <dcterms:created xsi:type="dcterms:W3CDTF">2015-08-10T07:29:18Z</dcterms:created>
  <dcterms:modified xsi:type="dcterms:W3CDTF">2015-08-10T12:33:22Z</dcterms:modified>
</cp:coreProperties>
</file>