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akarZsofia\Documents\Múzeum DIV\Adminisztratív\2026\Közérdekű Mindhárom\"/>
    </mc:Choice>
  </mc:AlternateContent>
  <bookViews>
    <workbookView xWindow="0" yWindow="0" windowWidth="28800" windowHeight="12420" activeTab="2"/>
  </bookViews>
  <sheets>
    <sheet name="1. (költségek)" sheetId="1" r:id="rId1"/>
    <sheet name="4. (források)" sheetId="2" r:id="rId2"/>
    <sheet name="5. (látogatószám)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F23" i="1" l="1"/>
  <c r="F22" i="1"/>
  <c r="F24" i="1" l="1"/>
  <c r="F9" i="1"/>
  <c r="F10" i="1"/>
  <c r="F11" i="1"/>
  <c r="F12" i="1"/>
  <c r="F13" i="1"/>
  <c r="F14" i="1"/>
  <c r="F15" i="1"/>
  <c r="E5" i="1"/>
  <c r="E8" i="1"/>
  <c r="E9" i="1"/>
  <c r="E10" i="1"/>
  <c r="E11" i="1"/>
  <c r="E12" i="1"/>
  <c r="E13" i="1"/>
  <c r="E14" i="1"/>
  <c r="E15" i="1"/>
  <c r="F4" i="1"/>
  <c r="E4" i="1"/>
  <c r="D7" i="1"/>
  <c r="D19" i="1" s="1"/>
  <c r="F7" i="1" l="1"/>
  <c r="F19" i="1" s="1"/>
  <c r="F25" i="1" s="1"/>
  <c r="E7" i="1"/>
</calcChain>
</file>

<file path=xl/sharedStrings.xml><?xml version="1.0" encoding="utf-8"?>
<sst xmlns="http://schemas.openxmlformats.org/spreadsheetml/2006/main" count="61" uniqueCount="60">
  <si>
    <t>Agendor Security Kft</t>
  </si>
  <si>
    <t>Uniqua Biztosító</t>
  </si>
  <si>
    <t>Több üzlet</t>
  </si>
  <si>
    <t>kiállítás építési anyagok</t>
  </si>
  <si>
    <t>Tóth Levente</t>
  </si>
  <si>
    <t>CAPA Központ</t>
  </si>
  <si>
    <t>kiállítási anyagok</t>
  </si>
  <si>
    <t>műtárgybiztosítás</t>
  </si>
  <si>
    <t>őrzés - védelem a kiállítás idejére</t>
  </si>
  <si>
    <t>Moderátori feladatok - megnyitón</t>
  </si>
  <si>
    <t>nettó</t>
  </si>
  <si>
    <t>áfa</t>
  </si>
  <si>
    <t>bruttó</t>
  </si>
  <si>
    <t xml:space="preserve">Tomecz Dániel </t>
  </si>
  <si>
    <t>Sztojka Melissza</t>
  </si>
  <si>
    <t>Polgári Dominik</t>
  </si>
  <si>
    <t>bérköltség - Leica</t>
  </si>
  <si>
    <t>Szabó Ákos</t>
  </si>
  <si>
    <t>kiállításépítés</t>
  </si>
  <si>
    <t>szerelési anyagok</t>
  </si>
  <si>
    <t>teremőr</t>
  </si>
  <si>
    <t>pénztáros</t>
  </si>
  <si>
    <t>70 napra/12623+2400</t>
  </si>
  <si>
    <t>70 napra/114929+2400</t>
  </si>
  <si>
    <t xml:space="preserve">Gulyás Gábor </t>
  </si>
  <si>
    <t>létesítési költségek összesen</t>
  </si>
  <si>
    <t>üzemeltetési költségek - humánerőforrás</t>
  </si>
  <si>
    <t>humánerőforrás költségek összesen</t>
  </si>
  <si>
    <t>KIADÁS</t>
  </si>
  <si>
    <t>Összes látogatószám:</t>
  </si>
  <si>
    <t>1.754 fő</t>
  </si>
  <si>
    <t>a kiállítás összes költsége:</t>
  </si>
  <si>
    <t>Partner</t>
  </si>
  <si>
    <t>Jogcím</t>
  </si>
  <si>
    <t>megnyitóra eszközök bérlése</t>
  </si>
  <si>
    <t>Ziffer Galéria festése</t>
  </si>
  <si>
    <t xml:space="preserve">Majoros Tamás e.v. </t>
  </si>
  <si>
    <t>bérköltség, kiállításrendezés</t>
  </si>
  <si>
    <t>bérköltség, grafikai munkák</t>
  </si>
  <si>
    <t>kurátori feladatok</t>
  </si>
  <si>
    <t>Majoros Tamás e.v.</t>
  </si>
  <si>
    <t>Egri Közszolgáltatások Városi Intzéménye</t>
  </si>
  <si>
    <t>Dobó István Vármúzeum MINDHÁROM kiállítás látogatószáma és bevételei</t>
  </si>
  <si>
    <t>A kiállítás bevétele:</t>
  </si>
  <si>
    <t>3.492.300. Ft</t>
  </si>
  <si>
    <t>megrendelés dátuma/szerződés kezdete</t>
  </si>
  <si>
    <t>teljesítés dátuma/szerződés vége</t>
  </si>
  <si>
    <t>tapétázás</t>
  </si>
  <si>
    <t>Express-Group Vendéglátó bizományi</t>
  </si>
  <si>
    <t>Géczi és Társa Kft.</t>
  </si>
  <si>
    <t>Dobó István Vármúzeum MINDHÁROM kiállítás forrásai</t>
  </si>
  <si>
    <t>Megnevezés</t>
  </si>
  <si>
    <t>Érték</t>
  </si>
  <si>
    <t>3.000.000.</t>
  </si>
  <si>
    <t>A kiállítás önkormányzati támogatása</t>
  </si>
  <si>
    <t>Magánszemélyek által a kiállítás idejére felajánlott 3 db monitor</t>
  </si>
  <si>
    <t>nincs adat</t>
  </si>
  <si>
    <t>3.784.348.</t>
  </si>
  <si>
    <t>Dobó István Vármúzeum MINDHÁROM kiállítása költségeinek kimutatása</t>
  </si>
  <si>
    <t>A kiállítás intézményi költségvetésű forrása az üzemeletetési költségek nélkül(Dobó István Vármúzeum)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</si>
</sst>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164" fontId="0" fillId="0" borderId="0" xfId="1" applyNumberFormat="1" applyFont="1" applyBorder="1" applyAlignment="1">
      <alignment horizontal="left" wrapText="1" indent="1"/>
    </xf>
    <xf numFmtId="164" fontId="0" fillId="0" borderId="0" xfId="1" applyNumberFormat="1" applyFont="1" applyAlignment="1">
      <alignment horizontal="left" indent="1"/>
    </xf>
    <xf numFmtId="0" fontId="0" fillId="0" borderId="0" xfId="0" applyFill="1" applyBorder="1" applyAlignment="1">
      <alignment wrapText="1"/>
    </xf>
    <xf numFmtId="0" fontId="0" fillId="0" borderId="1" xfId="0" applyBorder="1"/>
    <xf numFmtId="164" fontId="0" fillId="0" borderId="1" xfId="1" applyNumberFormat="1" applyFont="1" applyBorder="1" applyAlignment="1">
      <alignment horizontal="left" indent="1"/>
    </xf>
    <xf numFmtId="164" fontId="0" fillId="0" borderId="1" xfId="1" applyNumberFormat="1" applyFont="1" applyBorder="1" applyAlignment="1">
      <alignment horizontal="left" wrapText="1" indent="1"/>
    </xf>
    <xf numFmtId="0" fontId="0" fillId="0" borderId="0" xfId="0" applyBorder="1"/>
    <xf numFmtId="164" fontId="0" fillId="0" borderId="0" xfId="1" applyNumberFormat="1" applyFont="1" applyBorder="1" applyAlignment="1">
      <alignment horizontal="left" indent="1"/>
    </xf>
    <xf numFmtId="0" fontId="0" fillId="0" borderId="0" xfId="0" applyFill="1" applyBorder="1"/>
    <xf numFmtId="164" fontId="0" fillId="0" borderId="1" xfId="1" applyNumberFormat="1" applyFont="1" applyBorder="1" applyAlignment="1">
      <alignment horizontal="right" indent="1"/>
    </xf>
    <xf numFmtId="0" fontId="0" fillId="0" borderId="0" xfId="0" applyAlignment="1">
      <alignment horizontal="center"/>
    </xf>
    <xf numFmtId="164" fontId="0" fillId="3" borderId="0" xfId="0" applyNumberFormat="1" applyFill="1"/>
    <xf numFmtId="0" fontId="0" fillId="0" borderId="0" xfId="0" applyAlignment="1">
      <alignment horizontal="right"/>
    </xf>
    <xf numFmtId="164" fontId="0" fillId="0" borderId="0" xfId="1" applyNumberFormat="1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/>
    <xf numFmtId="14" fontId="0" fillId="0" borderId="0" xfId="0" applyNumberFormat="1"/>
    <xf numFmtId="0" fontId="2" fillId="0" borderId="0" xfId="0" applyFont="1" applyFill="1" applyAlignment="1"/>
    <xf numFmtId="0" fontId="3" fillId="0" borderId="0" xfId="0" applyFont="1" applyAlignment="1">
      <alignment horizontal="center" vertical="center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7" workbookViewId="0">
      <selection sqref="A1:F1"/>
    </sheetView>
  </sheetViews>
  <sheetFormatPr defaultRowHeight="15" x14ac:dyDescent="0.25"/>
  <cols>
    <col min="2" max="2" width="19.5703125" customWidth="1"/>
    <col min="3" max="3" width="27" customWidth="1"/>
    <col min="4" max="4" width="14.140625" customWidth="1"/>
    <col min="5" max="5" width="13.85546875" customWidth="1"/>
    <col min="6" max="6" width="18.28515625" customWidth="1"/>
    <col min="7" max="7" width="19.5703125" customWidth="1"/>
    <col min="8" max="8" width="17.7109375" customWidth="1"/>
  </cols>
  <sheetData>
    <row r="1" spans="1:8" ht="82.5" customHeight="1" x14ac:dyDescent="0.25">
      <c r="A1" s="23" t="s">
        <v>58</v>
      </c>
      <c r="B1" s="23"/>
      <c r="C1" s="23"/>
      <c r="D1" s="23"/>
      <c r="E1" s="23"/>
      <c r="F1" s="23"/>
    </row>
    <row r="2" spans="1:8" x14ac:dyDescent="0.25">
      <c r="B2" s="27" t="s">
        <v>28</v>
      </c>
      <c r="C2" s="27"/>
      <c r="D2" s="27"/>
      <c r="E2" s="27"/>
      <c r="F2" s="27"/>
      <c r="G2" s="27"/>
      <c r="H2" s="27"/>
    </row>
    <row r="3" spans="1:8" ht="45" x14ac:dyDescent="0.25">
      <c r="B3" s="3" t="s">
        <v>32</v>
      </c>
      <c r="C3" s="3" t="s">
        <v>33</v>
      </c>
      <c r="D3" s="2" t="s">
        <v>10</v>
      </c>
      <c r="E3" s="2" t="s">
        <v>11</v>
      </c>
      <c r="F3" s="2" t="s">
        <v>12</v>
      </c>
      <c r="G3" s="19" t="s">
        <v>45</v>
      </c>
      <c r="H3" s="19" t="s">
        <v>46</v>
      </c>
    </row>
    <row r="4" spans="1:8" ht="30" x14ac:dyDescent="0.25">
      <c r="B4" s="1" t="s">
        <v>0</v>
      </c>
      <c r="C4" s="1" t="s">
        <v>8</v>
      </c>
      <c r="D4" s="4">
        <v>57000</v>
      </c>
      <c r="E4" s="4">
        <f>D4*0.27</f>
        <v>15390.000000000002</v>
      </c>
      <c r="F4" s="4">
        <f>D4*1.27</f>
        <v>72390</v>
      </c>
      <c r="G4" s="21">
        <v>46101</v>
      </c>
      <c r="H4" s="21">
        <v>46173</v>
      </c>
    </row>
    <row r="5" spans="1:8" x14ac:dyDescent="0.25">
      <c r="B5" s="1" t="s">
        <v>1</v>
      </c>
      <c r="C5" s="1" t="s">
        <v>7</v>
      </c>
      <c r="D5" s="4"/>
      <c r="E5" s="4">
        <f t="shared" ref="E5:E15" si="0">D5*0.27</f>
        <v>0</v>
      </c>
      <c r="F5" s="4">
        <v>100000</v>
      </c>
      <c r="G5" s="21">
        <v>46097</v>
      </c>
      <c r="H5" s="21">
        <v>46178</v>
      </c>
    </row>
    <row r="6" spans="1:8" ht="45" x14ac:dyDescent="0.25">
      <c r="B6" s="1" t="s">
        <v>48</v>
      </c>
      <c r="C6" s="1" t="s">
        <v>34</v>
      </c>
      <c r="D6" s="4">
        <v>6535</v>
      </c>
      <c r="E6" s="4">
        <v>1765</v>
      </c>
      <c r="F6" s="4">
        <v>8300</v>
      </c>
      <c r="G6" s="21">
        <v>46101</v>
      </c>
      <c r="H6" s="21">
        <v>46111</v>
      </c>
    </row>
    <row r="7" spans="1:8" x14ac:dyDescent="0.25">
      <c r="B7" s="1" t="s">
        <v>49</v>
      </c>
      <c r="C7" s="1" t="s">
        <v>3</v>
      </c>
      <c r="D7" s="4">
        <f>3591+17315+4803</f>
        <v>25709</v>
      </c>
      <c r="E7" s="4">
        <f t="shared" si="0"/>
        <v>6941.43</v>
      </c>
      <c r="F7" s="4">
        <f t="shared" ref="F7:F15" si="1">D7*1.27</f>
        <v>32650.43</v>
      </c>
      <c r="G7" s="21">
        <v>46099</v>
      </c>
    </row>
    <row r="8" spans="1:8" ht="30" x14ac:dyDescent="0.25">
      <c r="B8" s="1" t="s">
        <v>4</v>
      </c>
      <c r="C8" s="1" t="s">
        <v>9</v>
      </c>
      <c r="D8" s="4">
        <v>30000</v>
      </c>
      <c r="E8" s="4">
        <f t="shared" si="0"/>
        <v>8100.0000000000009</v>
      </c>
      <c r="F8" s="4">
        <v>30000</v>
      </c>
      <c r="G8" s="21">
        <v>46099</v>
      </c>
      <c r="H8" s="21">
        <v>46107</v>
      </c>
    </row>
    <row r="9" spans="1:8" x14ac:dyDescent="0.25">
      <c r="B9" s="1" t="s">
        <v>40</v>
      </c>
      <c r="C9" s="1" t="s">
        <v>35</v>
      </c>
      <c r="D9" s="4">
        <v>930900</v>
      </c>
      <c r="E9" s="4">
        <f t="shared" si="0"/>
        <v>251343.00000000003</v>
      </c>
      <c r="F9" s="4">
        <f t="shared" si="1"/>
        <v>1182243</v>
      </c>
      <c r="G9" s="21">
        <v>46098</v>
      </c>
      <c r="H9" s="21">
        <v>46101</v>
      </c>
    </row>
    <row r="10" spans="1:8" x14ac:dyDescent="0.25">
      <c r="B10" s="1" t="s">
        <v>5</v>
      </c>
      <c r="C10" s="1" t="s">
        <v>6</v>
      </c>
      <c r="D10" s="4">
        <v>1600000</v>
      </c>
      <c r="E10" s="4">
        <f t="shared" si="0"/>
        <v>432000</v>
      </c>
      <c r="F10" s="4">
        <f t="shared" si="1"/>
        <v>2032000</v>
      </c>
      <c r="G10" s="21">
        <v>46085</v>
      </c>
      <c r="H10" s="21">
        <v>46178</v>
      </c>
    </row>
    <row r="11" spans="1:8" ht="45" x14ac:dyDescent="0.25">
      <c r="B11" s="6" t="s">
        <v>41</v>
      </c>
      <c r="C11" s="6" t="s">
        <v>18</v>
      </c>
      <c r="D11" s="5">
        <v>2152800</v>
      </c>
      <c r="E11" s="4">
        <f t="shared" si="0"/>
        <v>581256</v>
      </c>
      <c r="F11" s="4">
        <f t="shared" si="1"/>
        <v>2734056</v>
      </c>
      <c r="G11" s="21">
        <v>46084</v>
      </c>
      <c r="H11" s="21">
        <v>46097</v>
      </c>
    </row>
    <row r="12" spans="1:8" x14ac:dyDescent="0.25">
      <c r="B12" s="6" t="s">
        <v>36</v>
      </c>
      <c r="C12" s="6" t="s">
        <v>47</v>
      </c>
      <c r="D12" s="5">
        <v>380000</v>
      </c>
      <c r="E12" s="4">
        <f t="shared" si="0"/>
        <v>102600</v>
      </c>
      <c r="F12" s="4">
        <f t="shared" si="1"/>
        <v>482600</v>
      </c>
      <c r="G12" s="21">
        <v>46113</v>
      </c>
      <c r="H12" s="21">
        <v>46154</v>
      </c>
    </row>
    <row r="13" spans="1:8" x14ac:dyDescent="0.25">
      <c r="B13" t="s">
        <v>2</v>
      </c>
      <c r="C13" t="s">
        <v>19</v>
      </c>
      <c r="D13" s="5">
        <v>10660</v>
      </c>
      <c r="E13" s="4">
        <f t="shared" si="0"/>
        <v>2878.2000000000003</v>
      </c>
      <c r="F13" s="4">
        <f t="shared" si="1"/>
        <v>13538.2</v>
      </c>
    </row>
    <row r="14" spans="1:8" x14ac:dyDescent="0.25">
      <c r="B14" t="s">
        <v>17</v>
      </c>
      <c r="C14" t="s">
        <v>16</v>
      </c>
      <c r="D14" s="5">
        <v>120000</v>
      </c>
      <c r="E14" s="4">
        <f t="shared" si="0"/>
        <v>32400.000000000004</v>
      </c>
      <c r="F14" s="4">
        <f t="shared" si="1"/>
        <v>152400</v>
      </c>
      <c r="G14" s="21">
        <v>46082</v>
      </c>
      <c r="H14" s="21">
        <v>46112</v>
      </c>
    </row>
    <row r="15" spans="1:8" x14ac:dyDescent="0.25">
      <c r="B15" t="s">
        <v>15</v>
      </c>
      <c r="C15" t="s">
        <v>16</v>
      </c>
      <c r="D15" s="5">
        <v>120000</v>
      </c>
      <c r="E15" s="4">
        <f t="shared" si="0"/>
        <v>32400.000000000004</v>
      </c>
      <c r="F15" s="4">
        <f t="shared" si="1"/>
        <v>152400</v>
      </c>
      <c r="G15" s="21">
        <v>46082</v>
      </c>
      <c r="H15" s="21">
        <v>46112</v>
      </c>
    </row>
    <row r="16" spans="1:8" x14ac:dyDescent="0.25">
      <c r="B16" t="s">
        <v>13</v>
      </c>
      <c r="C16" t="s">
        <v>37</v>
      </c>
      <c r="D16" s="5">
        <v>259500</v>
      </c>
      <c r="E16" s="4"/>
      <c r="F16" s="4">
        <v>335100</v>
      </c>
      <c r="G16" s="21">
        <v>46082</v>
      </c>
      <c r="H16" s="21">
        <v>46173</v>
      </c>
    </row>
    <row r="17" spans="2:8" x14ac:dyDescent="0.25">
      <c r="B17" t="s">
        <v>14</v>
      </c>
      <c r="C17" t="s">
        <v>38</v>
      </c>
      <c r="D17" s="5">
        <v>259500</v>
      </c>
      <c r="E17" s="4"/>
      <c r="F17" s="4">
        <v>335100</v>
      </c>
      <c r="G17" s="21">
        <v>46082</v>
      </c>
      <c r="H17" s="21">
        <v>46173</v>
      </c>
    </row>
    <row r="18" spans="2:8" x14ac:dyDescent="0.25">
      <c r="B18" t="s">
        <v>24</v>
      </c>
      <c r="C18" t="s">
        <v>39</v>
      </c>
      <c r="D18" s="5">
        <f>F18*0.77</f>
        <v>268907.10000000003</v>
      </c>
      <c r="E18" s="4"/>
      <c r="F18" s="4">
        <v>349230</v>
      </c>
      <c r="G18" s="21">
        <v>46082</v>
      </c>
      <c r="H18" s="21">
        <v>46173</v>
      </c>
    </row>
    <row r="19" spans="2:8" x14ac:dyDescent="0.25">
      <c r="B19" s="7" t="s">
        <v>25</v>
      </c>
      <c r="C19" s="7"/>
      <c r="D19" s="8">
        <f>SUM(D4:D18)</f>
        <v>6221511.0999999996</v>
      </c>
      <c r="E19" s="9"/>
      <c r="F19" s="9">
        <f>SUM(F4:F18)</f>
        <v>8012007.6299999999</v>
      </c>
    </row>
    <row r="20" spans="2:8" x14ac:dyDescent="0.25">
      <c r="B20" s="10"/>
      <c r="C20" s="10"/>
      <c r="D20" s="11"/>
      <c r="E20" s="4"/>
      <c r="F20" s="4"/>
    </row>
    <row r="21" spans="2:8" x14ac:dyDescent="0.25">
      <c r="B21" s="12" t="s">
        <v>26</v>
      </c>
      <c r="D21" s="5"/>
      <c r="E21" s="4"/>
      <c r="F21" s="4"/>
    </row>
    <row r="22" spans="2:8" x14ac:dyDescent="0.25">
      <c r="B22" t="s">
        <v>20</v>
      </c>
      <c r="C22" t="s">
        <v>22</v>
      </c>
      <c r="D22" s="5"/>
      <c r="E22" s="4"/>
      <c r="F22" s="4">
        <f>70*(12623+2400)</f>
        <v>1051610</v>
      </c>
    </row>
    <row r="23" spans="2:8" x14ac:dyDescent="0.25">
      <c r="B23" t="s">
        <v>21</v>
      </c>
      <c r="C23" t="s">
        <v>23</v>
      </c>
      <c r="D23" s="5"/>
      <c r="E23" s="4"/>
      <c r="F23" s="4">
        <f>70*(14929+2400)</f>
        <v>1213030</v>
      </c>
    </row>
    <row r="24" spans="2:8" x14ac:dyDescent="0.25">
      <c r="B24" s="7" t="s">
        <v>27</v>
      </c>
      <c r="C24" s="7"/>
      <c r="D24" s="13"/>
      <c r="E24" s="8"/>
      <c r="F24" s="13">
        <f>SUM(F22:F23)</f>
        <v>2264640</v>
      </c>
    </row>
    <row r="25" spans="2:8" x14ac:dyDescent="0.25">
      <c r="B25" s="24" t="s">
        <v>31</v>
      </c>
      <c r="C25" s="24"/>
      <c r="D25" s="24"/>
      <c r="E25" s="24"/>
      <c r="F25" s="15">
        <f>F19+F24</f>
        <v>10276647.629999999</v>
      </c>
    </row>
    <row r="27" spans="2:8" x14ac:dyDescent="0.25">
      <c r="E27" s="18"/>
      <c r="F27" s="17"/>
    </row>
    <row r="28" spans="2:8" x14ac:dyDescent="0.25">
      <c r="C28" s="16"/>
      <c r="D28" s="25"/>
      <c r="E28" s="25"/>
      <c r="F28" s="17"/>
    </row>
    <row r="29" spans="2:8" x14ac:dyDescent="0.25">
      <c r="C29" s="14"/>
    </row>
    <row r="31" spans="2:8" x14ac:dyDescent="0.25">
      <c r="B31" s="26"/>
      <c r="C31" s="26"/>
      <c r="D31" s="26"/>
      <c r="E31" s="26"/>
      <c r="F31" s="26"/>
    </row>
    <row r="32" spans="2:8" x14ac:dyDescent="0.25">
      <c r="B32" s="26"/>
      <c r="C32" s="26"/>
      <c r="D32" s="26"/>
      <c r="E32" s="26"/>
      <c r="F32" s="26"/>
    </row>
  </sheetData>
  <mergeCells count="5">
    <mergeCell ref="A1:F1"/>
    <mergeCell ref="B25:E25"/>
    <mergeCell ref="D28:E28"/>
    <mergeCell ref="B31:F32"/>
    <mergeCell ref="B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12" sqref="B12"/>
    </sheetView>
  </sheetViews>
  <sheetFormatPr defaultRowHeight="15" x14ac:dyDescent="0.25"/>
  <cols>
    <col min="1" max="1" width="68.5703125" customWidth="1"/>
    <col min="2" max="2" width="10.140625" customWidth="1"/>
  </cols>
  <sheetData>
    <row r="1" spans="1:9" x14ac:dyDescent="0.25">
      <c r="A1" s="28" t="s">
        <v>50</v>
      </c>
      <c r="B1" s="28"/>
      <c r="C1" s="28"/>
      <c r="D1" s="22"/>
      <c r="E1" s="22"/>
      <c r="F1" s="22"/>
      <c r="G1" s="22"/>
      <c r="H1" s="22"/>
      <c r="I1" s="22"/>
    </row>
    <row r="2" spans="1:9" x14ac:dyDescent="0.25">
      <c r="A2" s="3" t="s">
        <v>51</v>
      </c>
      <c r="B2" s="3" t="s">
        <v>52</v>
      </c>
    </row>
    <row r="3" spans="1:9" x14ac:dyDescent="0.25">
      <c r="A3" s="18" t="s">
        <v>54</v>
      </c>
      <c r="B3" t="s">
        <v>53</v>
      </c>
      <c r="D3" s="18"/>
    </row>
    <row r="4" spans="1:9" x14ac:dyDescent="0.25">
      <c r="A4" s="18" t="s">
        <v>55</v>
      </c>
      <c r="B4" t="s">
        <v>56</v>
      </c>
    </row>
    <row r="5" spans="1:9" ht="30" x14ac:dyDescent="0.25">
      <c r="A5" s="18" t="s">
        <v>59</v>
      </c>
      <c r="B5" t="s">
        <v>57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D32" sqref="D32"/>
    </sheetView>
  </sheetViews>
  <sheetFormatPr defaultRowHeight="15" x14ac:dyDescent="0.25"/>
  <cols>
    <col min="1" max="1" width="20" customWidth="1"/>
    <col min="5" max="5" width="18.42578125" customWidth="1"/>
  </cols>
  <sheetData>
    <row r="1" spans="1:8" x14ac:dyDescent="0.25">
      <c r="A1" s="28" t="s">
        <v>42</v>
      </c>
      <c r="B1" s="28"/>
      <c r="C1" s="28"/>
      <c r="D1" s="28"/>
      <c r="E1" s="28"/>
      <c r="F1" s="20"/>
      <c r="G1" s="20"/>
      <c r="H1" s="20"/>
    </row>
    <row r="2" spans="1:8" x14ac:dyDescent="0.25">
      <c r="A2" t="s">
        <v>29</v>
      </c>
      <c r="E2" s="3" t="s">
        <v>30</v>
      </c>
    </row>
    <row r="3" spans="1:8" x14ac:dyDescent="0.25">
      <c r="A3" t="s">
        <v>43</v>
      </c>
      <c r="E3" s="3" t="s">
        <v>44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1. (költségek)</vt:lpstr>
      <vt:lpstr>4. (források)</vt:lpstr>
      <vt:lpstr>5. (látogatószám)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MartonTimea</dc:creator>
  <cp:lastModifiedBy>Mlakár Zsófia</cp:lastModifiedBy>
  <dcterms:created xsi:type="dcterms:W3CDTF">2026-03-19T08:13:21Z</dcterms:created>
  <dcterms:modified xsi:type="dcterms:W3CDTF">2026-09-17T09:36:42Z</dcterms:modified>
</cp:coreProperties>
</file>