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 activeTab="3"/>
  </bookViews>
  <sheets>
    <sheet name="terv_jún" sheetId="2" r:id="rId1"/>
    <sheet name="terv_júl" sheetId="3" r:id="rId2"/>
    <sheet name="terv_aug" sheetId="4" r:id="rId3"/>
    <sheet name="terv_szept" sheetId="5" r:id="rId4"/>
    <sheet name="terv_teljes időszak_v0610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4" l="1"/>
  <c r="M15" i="2"/>
  <c r="M11" i="5"/>
  <c r="K14" i="5"/>
  <c r="L14" i="5" s="1"/>
  <c r="M14" i="5" s="1"/>
  <c r="K13" i="5"/>
  <c r="L13" i="5" s="1"/>
  <c r="M13" i="5" s="1"/>
  <c r="K11" i="5"/>
  <c r="L11" i="5" s="1"/>
  <c r="K10" i="5"/>
  <c r="L10" i="5" s="1"/>
  <c r="M10" i="5" s="1"/>
  <c r="K9" i="5"/>
  <c r="L9" i="5" s="1"/>
  <c r="M9" i="5" s="1"/>
  <c r="K8" i="5"/>
  <c r="L8" i="5" s="1"/>
  <c r="M8" i="5" s="1"/>
  <c r="K7" i="5"/>
  <c r="L7" i="5" s="1"/>
  <c r="M7" i="5" s="1"/>
  <c r="K6" i="5"/>
  <c r="L6" i="5" s="1"/>
  <c r="M6" i="5" s="1"/>
  <c r="K5" i="5"/>
  <c r="L5" i="5" s="1"/>
  <c r="M5" i="5" s="1"/>
  <c r="K4" i="5"/>
  <c r="L4" i="5" s="1"/>
  <c r="M4" i="5" s="1"/>
  <c r="K3" i="5"/>
  <c r="L3" i="5" s="1"/>
  <c r="M3" i="5" s="1"/>
  <c r="K2" i="5"/>
  <c r="L2" i="5" s="1"/>
  <c r="K14" i="4"/>
  <c r="L14" i="4" s="1"/>
  <c r="M14" i="4" s="1"/>
  <c r="K13" i="4"/>
  <c r="L13" i="4" s="1"/>
  <c r="M13" i="4" s="1"/>
  <c r="K11" i="4"/>
  <c r="L11" i="4" s="1"/>
  <c r="M11" i="4" s="1"/>
  <c r="K10" i="4"/>
  <c r="L10" i="4" s="1"/>
  <c r="M10" i="4" s="1"/>
  <c r="K9" i="4"/>
  <c r="L9" i="4" s="1"/>
  <c r="M9" i="4" s="1"/>
  <c r="K8" i="4"/>
  <c r="L8" i="4" s="1"/>
  <c r="M8" i="4" s="1"/>
  <c r="K7" i="4"/>
  <c r="L7" i="4" s="1"/>
  <c r="M7" i="4" s="1"/>
  <c r="K6" i="4"/>
  <c r="L6" i="4" s="1"/>
  <c r="M6" i="4" s="1"/>
  <c r="K5" i="4"/>
  <c r="L5" i="4" s="1"/>
  <c r="M5" i="4" s="1"/>
  <c r="K4" i="4"/>
  <c r="L4" i="4" s="1"/>
  <c r="M4" i="4" s="1"/>
  <c r="K3" i="4"/>
  <c r="L3" i="4" s="1"/>
  <c r="M3" i="4" s="1"/>
  <c r="K2" i="4"/>
  <c r="L2" i="4" s="1"/>
  <c r="K14" i="3"/>
  <c r="L14" i="3" s="1"/>
  <c r="M14" i="3" s="1"/>
  <c r="K13" i="3"/>
  <c r="L13" i="3" s="1"/>
  <c r="M13" i="3" s="1"/>
  <c r="K11" i="3"/>
  <c r="L11" i="3" s="1"/>
  <c r="M11" i="3" s="1"/>
  <c r="K10" i="3"/>
  <c r="L10" i="3" s="1"/>
  <c r="M10" i="3" s="1"/>
  <c r="K9" i="3"/>
  <c r="L9" i="3" s="1"/>
  <c r="M9" i="3" s="1"/>
  <c r="K8" i="3"/>
  <c r="L8" i="3" s="1"/>
  <c r="M8" i="3" s="1"/>
  <c r="K7" i="3"/>
  <c r="L7" i="3" s="1"/>
  <c r="M7" i="3" s="1"/>
  <c r="K6" i="3"/>
  <c r="L6" i="3" s="1"/>
  <c r="M6" i="3" s="1"/>
  <c r="K5" i="3"/>
  <c r="L5" i="3" s="1"/>
  <c r="M5" i="3" s="1"/>
  <c r="K4" i="3"/>
  <c r="L4" i="3" s="1"/>
  <c r="M4" i="3" s="1"/>
  <c r="K3" i="3"/>
  <c r="L3" i="3" s="1"/>
  <c r="M3" i="3" s="1"/>
  <c r="K2" i="3"/>
  <c r="L2" i="3" s="1"/>
  <c r="K14" i="2"/>
  <c r="L14" i="2" s="1"/>
  <c r="M14" i="2" s="1"/>
  <c r="K13" i="2"/>
  <c r="L13" i="2" s="1"/>
  <c r="M13" i="2" s="1"/>
  <c r="K11" i="2"/>
  <c r="L11" i="2" s="1"/>
  <c r="M11" i="2" s="1"/>
  <c r="K10" i="2"/>
  <c r="L10" i="2" s="1"/>
  <c r="M10" i="2" s="1"/>
  <c r="K9" i="2"/>
  <c r="L9" i="2" s="1"/>
  <c r="M9" i="2" s="1"/>
  <c r="K8" i="2"/>
  <c r="L8" i="2" s="1"/>
  <c r="M8" i="2" s="1"/>
  <c r="K7" i="2"/>
  <c r="L7" i="2" s="1"/>
  <c r="M7" i="2" s="1"/>
  <c r="K6" i="2"/>
  <c r="L6" i="2" s="1"/>
  <c r="M6" i="2" s="1"/>
  <c r="K5" i="2"/>
  <c r="L5" i="2" s="1"/>
  <c r="M5" i="2" s="1"/>
  <c r="K4" i="2"/>
  <c r="L4" i="2" s="1"/>
  <c r="M4" i="2" s="1"/>
  <c r="K3" i="2"/>
  <c r="K2" i="2"/>
  <c r="L2" i="2" s="1"/>
  <c r="K12" i="4" l="1"/>
  <c r="K15" i="4" s="1"/>
  <c r="K12" i="2"/>
  <c r="K15" i="2" s="1"/>
  <c r="K12" i="5"/>
  <c r="K15" i="5" s="1"/>
  <c r="L12" i="5"/>
  <c r="L15" i="5" s="1"/>
  <c r="M2" i="5"/>
  <c r="M12" i="5" s="1"/>
  <c r="M15" i="5" s="1"/>
  <c r="L12" i="4"/>
  <c r="L15" i="4" s="1"/>
  <c r="M2" i="4"/>
  <c r="M12" i="4" s="1"/>
  <c r="M2" i="3"/>
  <c r="M12" i="3" s="1"/>
  <c r="M15" i="3" s="1"/>
  <c r="L12" i="3"/>
  <c r="L15" i="3" s="1"/>
  <c r="K12" i="3"/>
  <c r="K15" i="3" s="1"/>
  <c r="M2" i="2"/>
  <c r="L3" i="2"/>
  <c r="M3" i="2" s="1"/>
  <c r="M15" i="1"/>
  <c r="M12" i="2" l="1"/>
  <c r="L12" i="2"/>
  <c r="L15" i="2" s="1"/>
  <c r="K12" i="1"/>
  <c r="M2" i="1"/>
  <c r="L4" i="1"/>
  <c r="M4" i="1" s="1"/>
  <c r="L8" i="1"/>
  <c r="M8" i="1" s="1"/>
  <c r="L2" i="1"/>
  <c r="K4" i="1"/>
  <c r="K2" i="1"/>
  <c r="K3" i="1"/>
  <c r="L3" i="1" s="1"/>
  <c r="M3" i="1" s="1"/>
  <c r="K5" i="1"/>
  <c r="L5" i="1" s="1"/>
  <c r="M5" i="1" s="1"/>
  <c r="K6" i="1"/>
  <c r="L6" i="1" s="1"/>
  <c r="M6" i="1" s="1"/>
  <c r="K7" i="1"/>
  <c r="L7" i="1" s="1"/>
  <c r="M7" i="1" s="1"/>
  <c r="K8" i="1"/>
  <c r="K9" i="1"/>
  <c r="L9" i="1" s="1"/>
  <c r="M9" i="1" s="1"/>
  <c r="K10" i="1"/>
  <c r="L10" i="1" s="1"/>
  <c r="M10" i="1" s="1"/>
  <c r="K11" i="1"/>
  <c r="L11" i="1" s="1"/>
  <c r="M11" i="1" s="1"/>
  <c r="K13" i="1"/>
  <c r="L13" i="1" s="1"/>
  <c r="M13" i="1" s="1"/>
  <c r="K14" i="1"/>
  <c r="L14" i="1" s="1"/>
  <c r="M14" i="1" s="1"/>
  <c r="L12" i="1" l="1"/>
  <c r="L15" i="1" s="1"/>
  <c r="M12" i="1"/>
  <c r="K15" i="1"/>
</calcChain>
</file>

<file path=xl/sharedStrings.xml><?xml version="1.0" encoding="utf-8"?>
<sst xmlns="http://schemas.openxmlformats.org/spreadsheetml/2006/main" count="225" uniqueCount="36">
  <si>
    <t>Vonatszám</t>
  </si>
  <si>
    <t>Kocsitípus</t>
  </si>
  <si>
    <t>Kocsi darabszám</t>
  </si>
  <si>
    <t>km/nap</t>
  </si>
  <si>
    <t>Közlekedési napok</t>
  </si>
  <si>
    <t>Kocsiszorzó</t>
  </si>
  <si>
    <t>EUR/KV</t>
  </si>
  <si>
    <t>EUR/HUF</t>
  </si>
  <si>
    <t>KV</t>
  </si>
  <si>
    <t>EUR</t>
  </si>
  <si>
    <t>HUF</t>
  </si>
  <si>
    <t>Viszonylat</t>
  </si>
  <si>
    <t>Fordanap</t>
  </si>
  <si>
    <t>7400 - 747 - 7406 - 7541</t>
  </si>
  <si>
    <t>7429 - 7410 - 7407 - 746 - 7401</t>
  </si>
  <si>
    <t>3a</t>
  </si>
  <si>
    <t>3b</t>
  </si>
  <si>
    <t>23614 - 3659 - 7402 - 745 - 748</t>
  </si>
  <si>
    <t>7402 - 745 - 748</t>
  </si>
  <si>
    <t>759 - 7404 - 741</t>
  </si>
  <si>
    <t>AD</t>
  </si>
  <si>
    <t>Budapest-Keleti - Békéscsaba</t>
  </si>
  <si>
    <t>Budapest-Déli - Tapolca</t>
  </si>
  <si>
    <t>A/B</t>
  </si>
  <si>
    <t>19792 - 19795 - 19708</t>
  </si>
  <si>
    <t>19709 - 19704 - 19703 - 19798</t>
  </si>
  <si>
    <t>19797 - 19706 - 19701</t>
  </si>
  <si>
    <t>19702 - 19705 - 19796</t>
  </si>
  <si>
    <t xml:space="preserve">19707 - 19794 - 19793 </t>
  </si>
  <si>
    <t>20341 - 20432</t>
  </si>
  <si>
    <t>Budapest-Déli - Budapest-Keleti</t>
  </si>
  <si>
    <t>Budapest-Keleti - Hegyeshalom</t>
  </si>
  <si>
    <t>AD/A/B</t>
  </si>
  <si>
    <t>Utasforgalomban összesen:</t>
  </si>
  <si>
    <t>Minden futás összesen:</t>
  </si>
  <si>
    <t>343 - 340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</si>
</sst>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* #,##0.00\ [$€-1]_-;\-* #,##0.00\ [$€-1]_-;_-* &quot;-&quot;??\ [$€-1]_-;_-@_-"/>
    <numFmt numFmtId="166" formatCode="_-* #,##0.00\ [$Ft-40E]_-;\-* #,##0.00\ [$Ft-40E]_-;_-* &quot;-&quot;??\ [$Ft-40E]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/>
    </xf>
    <xf numFmtId="0" fontId="0" fillId="5" borderId="6" xfId="0" applyFill="1" applyBorder="1"/>
    <xf numFmtId="0" fontId="0" fillId="5" borderId="6" xfId="0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/>
    </xf>
    <xf numFmtId="0" fontId="0" fillId="4" borderId="6" xfId="0" applyFill="1" applyBorder="1"/>
    <xf numFmtId="0" fontId="0" fillId="4" borderId="6" xfId="0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0" fontId="0" fillId="4" borderId="11" xfId="0" applyFill="1" applyBorder="1" applyAlignment="1">
      <alignment horizontal="center"/>
    </xf>
    <xf numFmtId="0" fontId="0" fillId="4" borderId="11" xfId="0" applyFill="1" applyBorder="1"/>
    <xf numFmtId="0" fontId="0" fillId="4" borderId="11" xfId="0" applyFill="1" applyBorder="1" applyAlignment="1">
      <alignment horizontal="center" vertical="center"/>
    </xf>
    <xf numFmtId="164" fontId="0" fillId="4" borderId="11" xfId="0" applyNumberFormat="1" applyFill="1" applyBorder="1" applyAlignment="1">
      <alignment horizontal="center" vertical="center"/>
    </xf>
    <xf numFmtId="0" fontId="2" fillId="9" borderId="2" xfId="0" applyFont="1" applyFill="1" applyBorder="1" applyAlignment="1">
      <alignment vertical="center" wrapText="1"/>
    </xf>
    <xf numFmtId="0" fontId="0" fillId="7" borderId="3" xfId="0" applyFill="1" applyBorder="1" applyAlignment="1">
      <alignment horizontal="center" vertical="center"/>
    </xf>
    <xf numFmtId="0" fontId="0" fillId="7" borderId="3" xfId="0" applyFill="1" applyBorder="1" applyAlignment="1">
      <alignment vertical="center"/>
    </xf>
    <xf numFmtId="164" fontId="0" fillId="7" borderId="3" xfId="0" applyNumberFormat="1" applyFill="1" applyBorder="1" applyAlignment="1">
      <alignment horizontal="center" vertical="center"/>
    </xf>
    <xf numFmtId="165" fontId="0" fillId="5" borderId="6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5" borderId="1" xfId="0" applyNumberFormat="1" applyFill="1" applyBorder="1" applyAlignment="1">
      <alignment horizontal="center"/>
    </xf>
    <xf numFmtId="165" fontId="0" fillId="2" borderId="11" xfId="0" applyNumberFormat="1" applyFill="1" applyBorder="1" applyAlignment="1">
      <alignment horizontal="center"/>
    </xf>
    <xf numFmtId="165" fontId="0" fillId="4" borderId="6" xfId="0" applyNumberFormat="1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165" fontId="0" fillId="4" borderId="1" xfId="0" applyNumberFormat="1" applyFill="1" applyBorder="1" applyAlignment="1">
      <alignment horizontal="center"/>
    </xf>
    <xf numFmtId="165" fontId="0" fillId="4" borderId="11" xfId="0" applyNumberFormat="1" applyFill="1" applyBorder="1" applyAlignment="1">
      <alignment horizontal="center"/>
    </xf>
    <xf numFmtId="166" fontId="1" fillId="5" borderId="7" xfId="0" applyNumberFormat="1" applyFont="1" applyFill="1" applyBorder="1" applyAlignment="1">
      <alignment horizontal="center"/>
    </xf>
    <xf numFmtId="166" fontId="1" fillId="2" borderId="9" xfId="0" applyNumberFormat="1" applyFont="1" applyFill="1" applyBorder="1" applyAlignment="1">
      <alignment horizontal="center"/>
    </xf>
    <xf numFmtId="166" fontId="1" fillId="5" borderId="9" xfId="0" applyNumberFormat="1" applyFont="1" applyFill="1" applyBorder="1" applyAlignment="1">
      <alignment horizontal="center"/>
    </xf>
    <xf numFmtId="166" fontId="1" fillId="2" borderId="12" xfId="0" applyNumberFormat="1" applyFont="1" applyFill="1" applyBorder="1" applyAlignment="1">
      <alignment horizontal="center"/>
    </xf>
    <xf numFmtId="166" fontId="1" fillId="4" borderId="7" xfId="0" applyNumberFormat="1" applyFont="1" applyFill="1" applyBorder="1" applyAlignment="1">
      <alignment horizontal="center"/>
    </xf>
    <xf numFmtId="166" fontId="1" fillId="3" borderId="9" xfId="0" applyNumberFormat="1" applyFont="1" applyFill="1" applyBorder="1" applyAlignment="1">
      <alignment horizontal="center"/>
    </xf>
    <xf numFmtId="166" fontId="1" fillId="4" borderId="9" xfId="0" applyNumberFormat="1" applyFont="1" applyFill="1" applyBorder="1" applyAlignment="1">
      <alignment horizontal="center"/>
    </xf>
    <xf numFmtId="166" fontId="1" fillId="4" borderId="12" xfId="0" applyNumberFormat="1" applyFont="1" applyFill="1" applyBorder="1" applyAlignment="1">
      <alignment horizontal="center"/>
    </xf>
    <xf numFmtId="165" fontId="0" fillId="7" borderId="3" xfId="0" applyNumberFormat="1" applyFill="1" applyBorder="1" applyAlignment="1">
      <alignment horizontal="center" vertical="center"/>
    </xf>
    <xf numFmtId="166" fontId="2" fillId="7" borderId="4" xfId="0" applyNumberFormat="1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top"/>
    </xf>
    <xf numFmtId="165" fontId="2" fillId="12" borderId="13" xfId="0" applyNumberFormat="1" applyFont="1" applyFill="1" applyBorder="1" applyAlignment="1">
      <alignment horizontal="center" vertical="top"/>
    </xf>
    <xf numFmtId="166" fontId="2" fillId="12" borderId="14" xfId="0" applyNumberFormat="1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10" borderId="18" xfId="0" applyFont="1" applyFill="1" applyBorder="1" applyAlignment="1">
      <alignment vertical="center" wrapText="1"/>
    </xf>
    <xf numFmtId="0" fontId="0" fillId="11" borderId="19" xfId="0" applyFill="1" applyBorder="1" applyAlignment="1">
      <alignment horizontal="center" vertical="center"/>
    </xf>
    <xf numFmtId="0" fontId="0" fillId="11" borderId="19" xfId="0" applyFill="1" applyBorder="1" applyAlignment="1">
      <alignment vertical="center"/>
    </xf>
    <xf numFmtId="164" fontId="0" fillId="11" borderId="19" xfId="0" applyNumberFormat="1" applyFill="1" applyBorder="1" applyAlignment="1">
      <alignment horizontal="center" vertical="center"/>
    </xf>
    <xf numFmtId="165" fontId="0" fillId="11" borderId="19" xfId="0" applyNumberFormat="1" applyFill="1" applyBorder="1" applyAlignment="1">
      <alignment horizontal="center" vertical="center"/>
    </xf>
    <xf numFmtId="166" fontId="2" fillId="11" borderId="20" xfId="0" applyNumberFormat="1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vertical="top"/>
    </xf>
    <xf numFmtId="165" fontId="2" fillId="12" borderId="3" xfId="0" applyNumberFormat="1" applyFont="1" applyFill="1" applyBorder="1" applyAlignment="1">
      <alignment vertical="top"/>
    </xf>
    <xf numFmtId="166" fontId="2" fillId="12" borderId="4" xfId="0" applyNumberFormat="1" applyFont="1" applyFill="1" applyBorder="1" applyAlignment="1">
      <alignment vertical="top"/>
    </xf>
    <xf numFmtId="0" fontId="2" fillId="6" borderId="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12" borderId="15" xfId="0" applyFont="1" applyFill="1" applyBorder="1" applyAlignment="1">
      <alignment horizontal="right" vertical="top" wrapText="1"/>
    </xf>
    <xf numFmtId="0" fontId="2" fillId="12" borderId="16" xfId="0" applyFont="1" applyFill="1" applyBorder="1" applyAlignment="1">
      <alignment horizontal="right" vertical="top" wrapText="1"/>
    </xf>
    <xf numFmtId="0" fontId="2" fillId="12" borderId="17" xfId="0" applyFont="1" applyFill="1" applyBorder="1" applyAlignment="1">
      <alignment horizontal="right" vertical="top" wrapText="1"/>
    </xf>
    <xf numFmtId="0" fontId="2" fillId="12" borderId="2" xfId="0" applyFont="1" applyFill="1" applyBorder="1" applyAlignment="1">
      <alignment horizontal="right" vertical="top"/>
    </xf>
    <xf numFmtId="0" fontId="2" fillId="12" borderId="3" xfId="0" applyFont="1" applyFill="1" applyBorder="1" applyAlignment="1">
      <alignment horizontal="righ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15" sqref="M15"/>
    </sheetView>
  </sheetViews>
  <sheetFormatPr defaultRowHeight="15" x14ac:dyDescent="0.25"/>
  <cols>
    <col min="1" max="1" width="14.5703125" customWidth="1"/>
    <col min="2" max="2" width="9" customWidth="1"/>
    <col min="3" max="3" width="26.140625" customWidth="1"/>
    <col min="4" max="4" width="9.7109375" customWidth="1"/>
    <col min="5" max="5" width="10.42578125" customWidth="1"/>
    <col min="6" max="11" width="11.28515625" customWidth="1"/>
    <col min="12" max="12" width="13.7109375" customWidth="1"/>
    <col min="13" max="13" width="17.7109375" customWidth="1"/>
  </cols>
  <sheetData>
    <row r="1" spans="1:13" ht="30.75" thickBot="1" x14ac:dyDescent="0.3">
      <c r="A1" s="18" t="s">
        <v>11</v>
      </c>
      <c r="B1" s="19" t="s">
        <v>12</v>
      </c>
      <c r="C1" s="20" t="s">
        <v>0</v>
      </c>
      <c r="D1" s="20" t="s">
        <v>1</v>
      </c>
      <c r="E1" s="20" t="s">
        <v>2</v>
      </c>
      <c r="F1" s="20" t="s">
        <v>3</v>
      </c>
      <c r="G1" s="20" t="s">
        <v>4</v>
      </c>
      <c r="H1" s="20" t="s">
        <v>5</v>
      </c>
      <c r="I1" s="20" t="s">
        <v>6</v>
      </c>
      <c r="J1" s="20" t="s">
        <v>7</v>
      </c>
      <c r="K1" s="20" t="s">
        <v>8</v>
      </c>
      <c r="L1" s="20" t="s">
        <v>9</v>
      </c>
      <c r="M1" s="21" t="s">
        <v>10</v>
      </c>
    </row>
    <row r="2" spans="1:13" ht="14.45" customHeight="1" x14ac:dyDescent="0.25">
      <c r="A2" s="73" t="s">
        <v>21</v>
      </c>
      <c r="B2" s="22">
        <v>1</v>
      </c>
      <c r="C2" s="23" t="s">
        <v>13</v>
      </c>
      <c r="D2" s="24" t="s">
        <v>23</v>
      </c>
      <c r="E2" s="22">
        <v>1</v>
      </c>
      <c r="F2" s="24">
        <v>701</v>
      </c>
      <c r="G2" s="24">
        <v>7</v>
      </c>
      <c r="H2" s="25">
        <v>1</v>
      </c>
      <c r="I2" s="24">
        <v>0.83</v>
      </c>
      <c r="J2" s="24">
        <v>360</v>
      </c>
      <c r="K2" s="22">
        <f>E2*F2*G2*H2</f>
        <v>4907</v>
      </c>
      <c r="L2" s="42">
        <f>K2*I2</f>
        <v>4072.81</v>
      </c>
      <c r="M2" s="50">
        <f>L2*J2</f>
        <v>1466211.6</v>
      </c>
    </row>
    <row r="3" spans="1:13" x14ac:dyDescent="0.25">
      <c r="A3" s="74"/>
      <c r="B3" s="6">
        <v>2</v>
      </c>
      <c r="C3" s="7" t="s">
        <v>14</v>
      </c>
      <c r="D3" s="8" t="s">
        <v>23</v>
      </c>
      <c r="E3" s="6">
        <v>1</v>
      </c>
      <c r="F3" s="8">
        <v>891</v>
      </c>
      <c r="G3" s="8">
        <v>7</v>
      </c>
      <c r="H3" s="9">
        <v>1</v>
      </c>
      <c r="I3" s="8">
        <v>0.83</v>
      </c>
      <c r="J3" s="8">
        <v>360</v>
      </c>
      <c r="K3" s="6">
        <f t="shared" ref="K3:K14" si="0">E3*F3*G3*H3</f>
        <v>6237</v>
      </c>
      <c r="L3" s="43">
        <f t="shared" ref="L3:M14" si="1">K3*I3</f>
        <v>5176.71</v>
      </c>
      <c r="M3" s="51">
        <f t="shared" si="1"/>
        <v>1863615.6</v>
      </c>
    </row>
    <row r="4" spans="1:13" x14ac:dyDescent="0.25">
      <c r="A4" s="74"/>
      <c r="B4" s="2" t="s">
        <v>15</v>
      </c>
      <c r="C4" s="3" t="s">
        <v>17</v>
      </c>
      <c r="D4" s="4" t="s">
        <v>23</v>
      </c>
      <c r="E4" s="2">
        <v>1</v>
      </c>
      <c r="F4" s="4">
        <v>781</v>
      </c>
      <c r="G4" s="4">
        <v>7</v>
      </c>
      <c r="H4" s="5">
        <v>1</v>
      </c>
      <c r="I4" s="4">
        <v>0.83</v>
      </c>
      <c r="J4" s="4">
        <v>360</v>
      </c>
      <c r="K4" s="2">
        <f>E4*F4*G4*H4</f>
        <v>5467</v>
      </c>
      <c r="L4" s="44">
        <f t="shared" si="1"/>
        <v>4537.6099999999997</v>
      </c>
      <c r="M4" s="52">
        <f t="shared" si="1"/>
        <v>1633539.5999999999</v>
      </c>
    </row>
    <row r="5" spans="1:13" x14ac:dyDescent="0.25">
      <c r="A5" s="74"/>
      <c r="B5" s="2" t="s">
        <v>16</v>
      </c>
      <c r="C5" s="3" t="s">
        <v>18</v>
      </c>
      <c r="D5" s="4" t="s">
        <v>23</v>
      </c>
      <c r="E5" s="2">
        <v>1</v>
      </c>
      <c r="F5" s="4">
        <v>672</v>
      </c>
      <c r="G5" s="4">
        <v>4</v>
      </c>
      <c r="H5" s="5">
        <v>1</v>
      </c>
      <c r="I5" s="4">
        <v>0.83</v>
      </c>
      <c r="J5" s="4">
        <v>360</v>
      </c>
      <c r="K5" s="2">
        <f t="shared" si="0"/>
        <v>2688</v>
      </c>
      <c r="L5" s="44">
        <f t="shared" si="1"/>
        <v>2231.04</v>
      </c>
      <c r="M5" s="52">
        <f t="shared" si="1"/>
        <v>803174.40000000002</v>
      </c>
    </row>
    <row r="6" spans="1:13" ht="15.75" thickBot="1" x14ac:dyDescent="0.3">
      <c r="A6" s="75"/>
      <c r="B6" s="26">
        <v>4</v>
      </c>
      <c r="C6" s="27" t="s">
        <v>19</v>
      </c>
      <c r="D6" s="28" t="s">
        <v>23</v>
      </c>
      <c r="E6" s="26">
        <v>1</v>
      </c>
      <c r="F6" s="28">
        <v>672</v>
      </c>
      <c r="G6" s="28">
        <v>7</v>
      </c>
      <c r="H6" s="29">
        <v>1</v>
      </c>
      <c r="I6" s="28">
        <v>0.83</v>
      </c>
      <c r="J6" s="28">
        <v>360</v>
      </c>
      <c r="K6" s="26">
        <f t="shared" si="0"/>
        <v>4704</v>
      </c>
      <c r="L6" s="45">
        <f t="shared" si="1"/>
        <v>3904.3199999999997</v>
      </c>
      <c r="M6" s="53">
        <f t="shared" si="1"/>
        <v>1405555.2</v>
      </c>
    </row>
    <row r="7" spans="1:13" x14ac:dyDescent="0.25">
      <c r="A7" s="76" t="s">
        <v>22</v>
      </c>
      <c r="B7" s="30">
        <v>1</v>
      </c>
      <c r="C7" s="31" t="s">
        <v>24</v>
      </c>
      <c r="D7" s="30" t="s">
        <v>20</v>
      </c>
      <c r="E7" s="30">
        <v>1</v>
      </c>
      <c r="F7" s="32">
        <v>552</v>
      </c>
      <c r="G7" s="30">
        <v>11</v>
      </c>
      <c r="H7" s="33">
        <v>1</v>
      </c>
      <c r="I7" s="32">
        <v>0.83</v>
      </c>
      <c r="J7" s="32">
        <v>360</v>
      </c>
      <c r="K7" s="30">
        <f t="shared" si="0"/>
        <v>6072</v>
      </c>
      <c r="L7" s="46">
        <f t="shared" si="1"/>
        <v>5039.7599999999993</v>
      </c>
      <c r="M7" s="54">
        <f t="shared" si="1"/>
        <v>1814313.5999999999</v>
      </c>
    </row>
    <row r="8" spans="1:13" x14ac:dyDescent="0.25">
      <c r="A8" s="77"/>
      <c r="B8" s="14">
        <v>2</v>
      </c>
      <c r="C8" s="15" t="s">
        <v>25</v>
      </c>
      <c r="D8" s="14" t="s">
        <v>20</v>
      </c>
      <c r="E8" s="14">
        <v>1</v>
      </c>
      <c r="F8" s="16">
        <v>736</v>
      </c>
      <c r="G8" s="14">
        <v>11</v>
      </c>
      <c r="H8" s="17">
        <v>1</v>
      </c>
      <c r="I8" s="16">
        <v>0.83</v>
      </c>
      <c r="J8" s="16">
        <v>360</v>
      </c>
      <c r="K8" s="14">
        <f t="shared" si="0"/>
        <v>8096</v>
      </c>
      <c r="L8" s="47">
        <f t="shared" si="1"/>
        <v>6719.6799999999994</v>
      </c>
      <c r="M8" s="55">
        <f t="shared" si="1"/>
        <v>2419084.7999999998</v>
      </c>
    </row>
    <row r="9" spans="1:13" x14ac:dyDescent="0.25">
      <c r="A9" s="77"/>
      <c r="B9" s="10">
        <v>3</v>
      </c>
      <c r="C9" s="11" t="s">
        <v>26</v>
      </c>
      <c r="D9" s="10" t="s">
        <v>20</v>
      </c>
      <c r="E9" s="10">
        <v>1</v>
      </c>
      <c r="F9" s="12">
        <v>552</v>
      </c>
      <c r="G9" s="10">
        <v>11</v>
      </c>
      <c r="H9" s="13">
        <v>1</v>
      </c>
      <c r="I9" s="12">
        <v>0.83</v>
      </c>
      <c r="J9" s="12">
        <v>360</v>
      </c>
      <c r="K9" s="10">
        <f t="shared" si="0"/>
        <v>6072</v>
      </c>
      <c r="L9" s="48">
        <f t="shared" si="1"/>
        <v>5039.7599999999993</v>
      </c>
      <c r="M9" s="56">
        <f t="shared" si="1"/>
        <v>1814313.5999999999</v>
      </c>
    </row>
    <row r="10" spans="1:13" x14ac:dyDescent="0.25">
      <c r="A10" s="77"/>
      <c r="B10" s="14">
        <v>4</v>
      </c>
      <c r="C10" s="15" t="s">
        <v>27</v>
      </c>
      <c r="D10" s="14" t="s">
        <v>20</v>
      </c>
      <c r="E10" s="14">
        <v>1</v>
      </c>
      <c r="F10" s="16">
        <v>552</v>
      </c>
      <c r="G10" s="14">
        <v>11</v>
      </c>
      <c r="H10" s="17">
        <v>1</v>
      </c>
      <c r="I10" s="16">
        <v>0.83</v>
      </c>
      <c r="J10" s="16">
        <v>360</v>
      </c>
      <c r="K10" s="14">
        <f t="shared" si="0"/>
        <v>6072</v>
      </c>
      <c r="L10" s="47">
        <f t="shared" si="1"/>
        <v>5039.7599999999993</v>
      </c>
      <c r="M10" s="55">
        <f t="shared" si="1"/>
        <v>1814313.5999999999</v>
      </c>
    </row>
    <row r="11" spans="1:13" ht="15.75" thickBot="1" x14ac:dyDescent="0.3">
      <c r="A11" s="78"/>
      <c r="B11" s="34">
        <v>5</v>
      </c>
      <c r="C11" s="35" t="s">
        <v>28</v>
      </c>
      <c r="D11" s="34" t="s">
        <v>20</v>
      </c>
      <c r="E11" s="34">
        <v>1</v>
      </c>
      <c r="F11" s="36">
        <v>552</v>
      </c>
      <c r="G11" s="34">
        <v>11</v>
      </c>
      <c r="H11" s="37">
        <v>1</v>
      </c>
      <c r="I11" s="36">
        <v>0.83</v>
      </c>
      <c r="J11" s="36">
        <v>360</v>
      </c>
      <c r="K11" s="34">
        <f t="shared" si="0"/>
        <v>6072</v>
      </c>
      <c r="L11" s="49">
        <f t="shared" si="1"/>
        <v>5039.7599999999993</v>
      </c>
      <c r="M11" s="57">
        <f t="shared" si="1"/>
        <v>1814313.5999999999</v>
      </c>
    </row>
    <row r="12" spans="1:13" s="63" customFormat="1" ht="27.6" customHeight="1" thickBot="1" x14ac:dyDescent="0.3">
      <c r="A12" s="79" t="s">
        <v>33</v>
      </c>
      <c r="B12" s="80"/>
      <c r="C12" s="80"/>
      <c r="D12" s="80"/>
      <c r="E12" s="80"/>
      <c r="F12" s="80"/>
      <c r="G12" s="80"/>
      <c r="H12" s="80"/>
      <c r="I12" s="80"/>
      <c r="J12" s="81"/>
      <c r="K12" s="60">
        <f>SUM(K2:K11)</f>
        <v>56387</v>
      </c>
      <c r="L12" s="61">
        <f t="shared" ref="L12:M12" si="2">SUM(L2:L11)</f>
        <v>46801.210000000006</v>
      </c>
      <c r="M12" s="62">
        <f t="shared" si="2"/>
        <v>16848435.600000001</v>
      </c>
    </row>
    <row r="13" spans="1:13" s="1" customFormat="1" ht="45.75" thickBot="1" x14ac:dyDescent="0.3">
      <c r="A13" s="38" t="s">
        <v>30</v>
      </c>
      <c r="B13" s="39">
        <v>1</v>
      </c>
      <c r="C13" s="40" t="s">
        <v>29</v>
      </c>
      <c r="D13" s="39" t="s">
        <v>20</v>
      </c>
      <c r="E13" s="39">
        <v>1</v>
      </c>
      <c r="F13" s="39">
        <v>34</v>
      </c>
      <c r="G13" s="39">
        <v>1</v>
      </c>
      <c r="H13" s="41">
        <v>1</v>
      </c>
      <c r="I13" s="39">
        <v>0.83</v>
      </c>
      <c r="J13" s="39">
        <v>360</v>
      </c>
      <c r="K13" s="39">
        <f t="shared" si="0"/>
        <v>34</v>
      </c>
      <c r="L13" s="58">
        <f t="shared" si="1"/>
        <v>28.22</v>
      </c>
      <c r="M13" s="59">
        <f t="shared" si="1"/>
        <v>10159.199999999999</v>
      </c>
    </row>
    <row r="14" spans="1:13" s="1" customFormat="1" ht="45.75" thickBot="1" x14ac:dyDescent="0.3">
      <c r="A14" s="64" t="s">
        <v>31</v>
      </c>
      <c r="B14" s="65">
        <v>1</v>
      </c>
      <c r="C14" s="66" t="s">
        <v>35</v>
      </c>
      <c r="D14" s="65" t="s">
        <v>32</v>
      </c>
      <c r="E14" s="65">
        <v>1</v>
      </c>
      <c r="F14" s="65">
        <v>382</v>
      </c>
      <c r="G14" s="65">
        <v>1</v>
      </c>
      <c r="H14" s="67">
        <v>1</v>
      </c>
      <c r="I14" s="65">
        <v>0.83</v>
      </c>
      <c r="J14" s="65">
        <v>360</v>
      </c>
      <c r="K14" s="65">
        <f t="shared" si="0"/>
        <v>382</v>
      </c>
      <c r="L14" s="68">
        <f t="shared" si="1"/>
        <v>317.06</v>
      </c>
      <c r="M14" s="69">
        <f t="shared" si="1"/>
        <v>114141.6</v>
      </c>
    </row>
    <row r="15" spans="1:13" s="63" customFormat="1" ht="26.45" customHeight="1" thickBot="1" x14ac:dyDescent="0.3">
      <c r="A15" s="82" t="s">
        <v>34</v>
      </c>
      <c r="B15" s="83"/>
      <c r="C15" s="83"/>
      <c r="D15" s="83"/>
      <c r="E15" s="83"/>
      <c r="F15" s="83"/>
      <c r="G15" s="83"/>
      <c r="H15" s="83"/>
      <c r="I15" s="83"/>
      <c r="J15" s="83"/>
      <c r="K15" s="70">
        <f>K12+K13+K14</f>
        <v>56803</v>
      </c>
      <c r="L15" s="71">
        <f>L12+L13+L14</f>
        <v>47146.490000000005</v>
      </c>
      <c r="M15" s="72">
        <f>M12+M13+M14</f>
        <v>16972736.400000002</v>
      </c>
    </row>
  </sheetData>
  <mergeCells count="4">
    <mergeCell ref="A2:A6"/>
    <mergeCell ref="A7:A11"/>
    <mergeCell ref="A12:J12"/>
    <mergeCell ref="A15:J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15" sqref="M15"/>
    </sheetView>
  </sheetViews>
  <sheetFormatPr defaultRowHeight="15" x14ac:dyDescent="0.25"/>
  <cols>
    <col min="1" max="1" width="14.5703125" customWidth="1"/>
    <col min="2" max="2" width="9" customWidth="1"/>
    <col min="3" max="3" width="26.140625" customWidth="1"/>
    <col min="4" max="4" width="9.7109375" customWidth="1"/>
    <col min="5" max="5" width="10.42578125" customWidth="1"/>
    <col min="6" max="11" width="11.28515625" customWidth="1"/>
    <col min="12" max="12" width="13.7109375" customWidth="1"/>
    <col min="13" max="13" width="17.7109375" customWidth="1"/>
  </cols>
  <sheetData>
    <row r="1" spans="1:13" ht="30.75" thickBot="1" x14ac:dyDescent="0.3">
      <c r="A1" s="18" t="s">
        <v>11</v>
      </c>
      <c r="B1" s="19" t="s">
        <v>12</v>
      </c>
      <c r="C1" s="20" t="s">
        <v>0</v>
      </c>
      <c r="D1" s="20" t="s">
        <v>1</v>
      </c>
      <c r="E1" s="20" t="s">
        <v>2</v>
      </c>
      <c r="F1" s="20" t="s">
        <v>3</v>
      </c>
      <c r="G1" s="20" t="s">
        <v>4</v>
      </c>
      <c r="H1" s="20" t="s">
        <v>5</v>
      </c>
      <c r="I1" s="20" t="s">
        <v>6</v>
      </c>
      <c r="J1" s="20" t="s">
        <v>7</v>
      </c>
      <c r="K1" s="20" t="s">
        <v>8</v>
      </c>
      <c r="L1" s="20" t="s">
        <v>9</v>
      </c>
      <c r="M1" s="21" t="s">
        <v>10</v>
      </c>
    </row>
    <row r="2" spans="1:13" ht="14.45" customHeight="1" x14ac:dyDescent="0.25">
      <c r="A2" s="73" t="s">
        <v>21</v>
      </c>
      <c r="B2" s="22">
        <v>1</v>
      </c>
      <c r="C2" s="23" t="s">
        <v>13</v>
      </c>
      <c r="D2" s="24" t="s">
        <v>23</v>
      </c>
      <c r="E2" s="22">
        <v>1</v>
      </c>
      <c r="F2" s="24">
        <v>701</v>
      </c>
      <c r="G2" s="24">
        <v>31</v>
      </c>
      <c r="H2" s="25">
        <v>1</v>
      </c>
      <c r="I2" s="24">
        <v>0.83</v>
      </c>
      <c r="J2" s="24">
        <v>360</v>
      </c>
      <c r="K2" s="22">
        <f>E2*F2*G2*H2</f>
        <v>21731</v>
      </c>
      <c r="L2" s="42">
        <f>K2*I2</f>
        <v>18036.73</v>
      </c>
      <c r="M2" s="50">
        <f>L2*J2</f>
        <v>6493222.7999999998</v>
      </c>
    </row>
    <row r="3" spans="1:13" x14ac:dyDescent="0.25">
      <c r="A3" s="74"/>
      <c r="B3" s="6">
        <v>2</v>
      </c>
      <c r="C3" s="7" t="s">
        <v>14</v>
      </c>
      <c r="D3" s="8" t="s">
        <v>23</v>
      </c>
      <c r="E3" s="6">
        <v>1</v>
      </c>
      <c r="F3" s="8">
        <v>891</v>
      </c>
      <c r="G3" s="8">
        <v>31</v>
      </c>
      <c r="H3" s="9">
        <v>1</v>
      </c>
      <c r="I3" s="8">
        <v>0.83</v>
      </c>
      <c r="J3" s="8">
        <v>360</v>
      </c>
      <c r="K3" s="6">
        <f t="shared" ref="K3:K14" si="0">E3*F3*G3*H3</f>
        <v>27621</v>
      </c>
      <c r="L3" s="43">
        <f t="shared" ref="L3:M14" si="1">K3*I3</f>
        <v>22925.43</v>
      </c>
      <c r="M3" s="51">
        <f t="shared" si="1"/>
        <v>8253154.7999999998</v>
      </c>
    </row>
    <row r="4" spans="1:13" x14ac:dyDescent="0.25">
      <c r="A4" s="74"/>
      <c r="B4" s="2" t="s">
        <v>15</v>
      </c>
      <c r="C4" s="3" t="s">
        <v>17</v>
      </c>
      <c r="D4" s="4" t="s">
        <v>23</v>
      </c>
      <c r="E4" s="2">
        <v>1</v>
      </c>
      <c r="F4" s="4">
        <v>781</v>
      </c>
      <c r="G4" s="4">
        <v>23</v>
      </c>
      <c r="H4" s="5">
        <v>1</v>
      </c>
      <c r="I4" s="4">
        <v>0.83</v>
      </c>
      <c r="J4" s="4">
        <v>360</v>
      </c>
      <c r="K4" s="2">
        <f>E4*F4*G4*H4</f>
        <v>17963</v>
      </c>
      <c r="L4" s="44">
        <f t="shared" si="1"/>
        <v>14909.289999999999</v>
      </c>
      <c r="M4" s="52">
        <f t="shared" si="1"/>
        <v>5367344.3999999994</v>
      </c>
    </row>
    <row r="5" spans="1:13" x14ac:dyDescent="0.25">
      <c r="A5" s="74"/>
      <c r="B5" s="2" t="s">
        <v>16</v>
      </c>
      <c r="C5" s="3" t="s">
        <v>18</v>
      </c>
      <c r="D5" s="4" t="s">
        <v>23</v>
      </c>
      <c r="E5" s="2">
        <v>1</v>
      </c>
      <c r="F5" s="4">
        <v>672</v>
      </c>
      <c r="G5" s="4">
        <v>8</v>
      </c>
      <c r="H5" s="5">
        <v>1</v>
      </c>
      <c r="I5" s="4">
        <v>0.83</v>
      </c>
      <c r="J5" s="4">
        <v>360</v>
      </c>
      <c r="K5" s="2">
        <f t="shared" si="0"/>
        <v>5376</v>
      </c>
      <c r="L5" s="44">
        <f t="shared" si="1"/>
        <v>4462.08</v>
      </c>
      <c r="M5" s="52">
        <f t="shared" si="1"/>
        <v>1606348.8</v>
      </c>
    </row>
    <row r="6" spans="1:13" ht="15.75" thickBot="1" x14ac:dyDescent="0.3">
      <c r="A6" s="75"/>
      <c r="B6" s="26">
        <v>4</v>
      </c>
      <c r="C6" s="27" t="s">
        <v>19</v>
      </c>
      <c r="D6" s="28" t="s">
        <v>23</v>
      </c>
      <c r="E6" s="26">
        <v>1</v>
      </c>
      <c r="F6" s="28">
        <v>672</v>
      </c>
      <c r="G6" s="28">
        <v>31</v>
      </c>
      <c r="H6" s="29">
        <v>1</v>
      </c>
      <c r="I6" s="28">
        <v>0.83</v>
      </c>
      <c r="J6" s="28">
        <v>360</v>
      </c>
      <c r="K6" s="26">
        <f t="shared" si="0"/>
        <v>20832</v>
      </c>
      <c r="L6" s="45">
        <f t="shared" si="1"/>
        <v>17290.559999999998</v>
      </c>
      <c r="M6" s="53">
        <f t="shared" si="1"/>
        <v>6224601.5999999996</v>
      </c>
    </row>
    <row r="7" spans="1:13" x14ac:dyDescent="0.25">
      <c r="A7" s="76" t="s">
        <v>22</v>
      </c>
      <c r="B7" s="30">
        <v>1</v>
      </c>
      <c r="C7" s="31" t="s">
        <v>24</v>
      </c>
      <c r="D7" s="30" t="s">
        <v>20</v>
      </c>
      <c r="E7" s="30">
        <v>1</v>
      </c>
      <c r="F7" s="32">
        <v>552</v>
      </c>
      <c r="G7" s="30">
        <v>31</v>
      </c>
      <c r="H7" s="33">
        <v>1</v>
      </c>
      <c r="I7" s="32">
        <v>0.83</v>
      </c>
      <c r="J7" s="32">
        <v>360</v>
      </c>
      <c r="K7" s="30">
        <f t="shared" si="0"/>
        <v>17112</v>
      </c>
      <c r="L7" s="46">
        <f t="shared" si="1"/>
        <v>14202.96</v>
      </c>
      <c r="M7" s="54">
        <f t="shared" si="1"/>
        <v>5113065.5999999996</v>
      </c>
    </row>
    <row r="8" spans="1:13" x14ac:dyDescent="0.25">
      <c r="A8" s="77"/>
      <c r="B8" s="14">
        <v>2</v>
      </c>
      <c r="C8" s="15" t="s">
        <v>25</v>
      </c>
      <c r="D8" s="14" t="s">
        <v>20</v>
      </c>
      <c r="E8" s="14">
        <v>1</v>
      </c>
      <c r="F8" s="16">
        <v>736</v>
      </c>
      <c r="G8" s="14">
        <v>31</v>
      </c>
      <c r="H8" s="17">
        <v>1</v>
      </c>
      <c r="I8" s="16">
        <v>0.83</v>
      </c>
      <c r="J8" s="16">
        <v>360</v>
      </c>
      <c r="K8" s="14">
        <f t="shared" si="0"/>
        <v>22816</v>
      </c>
      <c r="L8" s="47">
        <f t="shared" si="1"/>
        <v>18937.28</v>
      </c>
      <c r="M8" s="55">
        <f t="shared" si="1"/>
        <v>6817420.7999999998</v>
      </c>
    </row>
    <row r="9" spans="1:13" x14ac:dyDescent="0.25">
      <c r="A9" s="77"/>
      <c r="B9" s="10">
        <v>3</v>
      </c>
      <c r="C9" s="11" t="s">
        <v>26</v>
      </c>
      <c r="D9" s="10" t="s">
        <v>20</v>
      </c>
      <c r="E9" s="10">
        <v>1</v>
      </c>
      <c r="F9" s="12">
        <v>552</v>
      </c>
      <c r="G9" s="10">
        <v>31</v>
      </c>
      <c r="H9" s="13">
        <v>1</v>
      </c>
      <c r="I9" s="12">
        <v>0.83</v>
      </c>
      <c r="J9" s="12">
        <v>360</v>
      </c>
      <c r="K9" s="10">
        <f t="shared" si="0"/>
        <v>17112</v>
      </c>
      <c r="L9" s="48">
        <f t="shared" si="1"/>
        <v>14202.96</v>
      </c>
      <c r="M9" s="56">
        <f t="shared" si="1"/>
        <v>5113065.5999999996</v>
      </c>
    </row>
    <row r="10" spans="1:13" x14ac:dyDescent="0.25">
      <c r="A10" s="77"/>
      <c r="B10" s="14">
        <v>4</v>
      </c>
      <c r="C10" s="15" t="s">
        <v>27</v>
      </c>
      <c r="D10" s="14" t="s">
        <v>20</v>
      </c>
      <c r="E10" s="14">
        <v>1</v>
      </c>
      <c r="F10" s="16">
        <v>552</v>
      </c>
      <c r="G10" s="14">
        <v>31</v>
      </c>
      <c r="H10" s="17">
        <v>1</v>
      </c>
      <c r="I10" s="16">
        <v>0.83</v>
      </c>
      <c r="J10" s="16">
        <v>360</v>
      </c>
      <c r="K10" s="14">
        <f t="shared" si="0"/>
        <v>17112</v>
      </c>
      <c r="L10" s="47">
        <f t="shared" si="1"/>
        <v>14202.96</v>
      </c>
      <c r="M10" s="55">
        <f t="shared" si="1"/>
        <v>5113065.5999999996</v>
      </c>
    </row>
    <row r="11" spans="1:13" ht="15.75" thickBot="1" x14ac:dyDescent="0.3">
      <c r="A11" s="78"/>
      <c r="B11" s="34">
        <v>5</v>
      </c>
      <c r="C11" s="35" t="s">
        <v>28</v>
      </c>
      <c r="D11" s="34" t="s">
        <v>20</v>
      </c>
      <c r="E11" s="34">
        <v>1</v>
      </c>
      <c r="F11" s="36">
        <v>552</v>
      </c>
      <c r="G11" s="34">
        <v>31</v>
      </c>
      <c r="H11" s="37">
        <v>1</v>
      </c>
      <c r="I11" s="36">
        <v>0.83</v>
      </c>
      <c r="J11" s="36">
        <v>360</v>
      </c>
      <c r="K11" s="34">
        <f t="shared" si="0"/>
        <v>17112</v>
      </c>
      <c r="L11" s="49">
        <f t="shared" si="1"/>
        <v>14202.96</v>
      </c>
      <c r="M11" s="57">
        <f t="shared" si="1"/>
        <v>5113065.5999999996</v>
      </c>
    </row>
    <row r="12" spans="1:13" s="63" customFormat="1" ht="27.6" customHeight="1" thickBot="1" x14ac:dyDescent="0.3">
      <c r="A12" s="79" t="s">
        <v>33</v>
      </c>
      <c r="B12" s="80"/>
      <c r="C12" s="80"/>
      <c r="D12" s="80"/>
      <c r="E12" s="80"/>
      <c r="F12" s="80"/>
      <c r="G12" s="80"/>
      <c r="H12" s="80"/>
      <c r="I12" s="80"/>
      <c r="J12" s="81"/>
      <c r="K12" s="60">
        <f>SUM(K2:K11)</f>
        <v>184787</v>
      </c>
      <c r="L12" s="61">
        <f t="shared" ref="L12:M12" si="2">SUM(L2:L11)</f>
        <v>153373.20999999996</v>
      </c>
      <c r="M12" s="62">
        <f t="shared" si="2"/>
        <v>55214355.600000001</v>
      </c>
    </row>
    <row r="13" spans="1:13" s="1" customFormat="1" ht="45.75" thickBot="1" x14ac:dyDescent="0.3">
      <c r="A13" s="38" t="s">
        <v>30</v>
      </c>
      <c r="B13" s="39">
        <v>1</v>
      </c>
      <c r="C13" s="40" t="s">
        <v>29</v>
      </c>
      <c r="D13" s="39" t="s">
        <v>20</v>
      </c>
      <c r="E13" s="39">
        <v>1</v>
      </c>
      <c r="F13" s="39">
        <v>34</v>
      </c>
      <c r="G13" s="39">
        <v>5</v>
      </c>
      <c r="H13" s="41">
        <v>1</v>
      </c>
      <c r="I13" s="39">
        <v>0.83</v>
      </c>
      <c r="J13" s="39">
        <v>360</v>
      </c>
      <c r="K13" s="39">
        <f t="shared" si="0"/>
        <v>170</v>
      </c>
      <c r="L13" s="58">
        <f t="shared" si="1"/>
        <v>141.1</v>
      </c>
      <c r="M13" s="59">
        <f t="shared" si="1"/>
        <v>50796</v>
      </c>
    </row>
    <row r="14" spans="1:13" s="1" customFormat="1" ht="45.75" thickBot="1" x14ac:dyDescent="0.3">
      <c r="A14" s="64" t="s">
        <v>31</v>
      </c>
      <c r="B14" s="65">
        <v>1</v>
      </c>
      <c r="C14" s="66" t="s">
        <v>35</v>
      </c>
      <c r="D14" s="65" t="s">
        <v>32</v>
      </c>
      <c r="E14" s="65">
        <v>1</v>
      </c>
      <c r="F14" s="65">
        <v>382</v>
      </c>
      <c r="G14" s="65">
        <v>5</v>
      </c>
      <c r="H14" s="67">
        <v>1</v>
      </c>
      <c r="I14" s="65">
        <v>0.83</v>
      </c>
      <c r="J14" s="65">
        <v>360</v>
      </c>
      <c r="K14" s="65">
        <f t="shared" si="0"/>
        <v>1910</v>
      </c>
      <c r="L14" s="68">
        <f t="shared" si="1"/>
        <v>1585.3</v>
      </c>
      <c r="M14" s="69">
        <f t="shared" si="1"/>
        <v>570708</v>
      </c>
    </row>
    <row r="15" spans="1:13" s="63" customFormat="1" ht="26.45" customHeight="1" thickBot="1" x14ac:dyDescent="0.3">
      <c r="A15" s="82" t="s">
        <v>34</v>
      </c>
      <c r="B15" s="83"/>
      <c r="C15" s="83"/>
      <c r="D15" s="83"/>
      <c r="E15" s="83"/>
      <c r="F15" s="83"/>
      <c r="G15" s="83"/>
      <c r="H15" s="83"/>
      <c r="I15" s="83"/>
      <c r="J15" s="83"/>
      <c r="K15" s="70">
        <f>K12+K13+K14</f>
        <v>186867</v>
      </c>
      <c r="L15" s="71">
        <f>L12+L13+L14</f>
        <v>155099.60999999996</v>
      </c>
      <c r="M15" s="72">
        <f>M12+M13+M14</f>
        <v>55835859.600000001</v>
      </c>
    </row>
  </sheetData>
  <mergeCells count="4">
    <mergeCell ref="A2:A6"/>
    <mergeCell ref="A7:A11"/>
    <mergeCell ref="A12:J12"/>
    <mergeCell ref="A15:J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15" sqref="M15"/>
    </sheetView>
  </sheetViews>
  <sheetFormatPr defaultRowHeight="15" x14ac:dyDescent="0.25"/>
  <cols>
    <col min="1" max="1" width="14.5703125" customWidth="1"/>
    <col min="2" max="2" width="9" customWidth="1"/>
    <col min="3" max="3" width="26.140625" customWidth="1"/>
    <col min="4" max="4" width="9.7109375" customWidth="1"/>
    <col min="5" max="5" width="10.42578125" customWidth="1"/>
    <col min="6" max="11" width="11.28515625" customWidth="1"/>
    <col min="12" max="12" width="13.7109375" customWidth="1"/>
    <col min="13" max="13" width="17.7109375" customWidth="1"/>
  </cols>
  <sheetData>
    <row r="1" spans="1:13" ht="30.75" thickBot="1" x14ac:dyDescent="0.3">
      <c r="A1" s="18" t="s">
        <v>11</v>
      </c>
      <c r="B1" s="19" t="s">
        <v>12</v>
      </c>
      <c r="C1" s="20" t="s">
        <v>0</v>
      </c>
      <c r="D1" s="20" t="s">
        <v>1</v>
      </c>
      <c r="E1" s="20" t="s">
        <v>2</v>
      </c>
      <c r="F1" s="20" t="s">
        <v>3</v>
      </c>
      <c r="G1" s="20" t="s">
        <v>4</v>
      </c>
      <c r="H1" s="20" t="s">
        <v>5</v>
      </c>
      <c r="I1" s="20" t="s">
        <v>6</v>
      </c>
      <c r="J1" s="20" t="s">
        <v>7</v>
      </c>
      <c r="K1" s="20" t="s">
        <v>8</v>
      </c>
      <c r="L1" s="20" t="s">
        <v>9</v>
      </c>
      <c r="M1" s="21" t="s">
        <v>10</v>
      </c>
    </row>
    <row r="2" spans="1:13" ht="14.45" customHeight="1" x14ac:dyDescent="0.25">
      <c r="A2" s="73" t="s">
        <v>21</v>
      </c>
      <c r="B2" s="22">
        <v>1</v>
      </c>
      <c r="C2" s="23" t="s">
        <v>13</v>
      </c>
      <c r="D2" s="24" t="s">
        <v>23</v>
      </c>
      <c r="E2" s="22">
        <v>1</v>
      </c>
      <c r="F2" s="24">
        <v>701</v>
      </c>
      <c r="G2" s="24">
        <v>31</v>
      </c>
      <c r="H2" s="25">
        <v>1</v>
      </c>
      <c r="I2" s="24">
        <v>0.83</v>
      </c>
      <c r="J2" s="24">
        <v>360</v>
      </c>
      <c r="K2" s="22">
        <f>E2*F2*G2*H2</f>
        <v>21731</v>
      </c>
      <c r="L2" s="42">
        <f>K2*I2</f>
        <v>18036.73</v>
      </c>
      <c r="M2" s="50">
        <f>L2*J2</f>
        <v>6493222.7999999998</v>
      </c>
    </row>
    <row r="3" spans="1:13" x14ac:dyDescent="0.25">
      <c r="A3" s="74"/>
      <c r="B3" s="6">
        <v>2</v>
      </c>
      <c r="C3" s="7" t="s">
        <v>14</v>
      </c>
      <c r="D3" s="8" t="s">
        <v>23</v>
      </c>
      <c r="E3" s="6">
        <v>1</v>
      </c>
      <c r="F3" s="8">
        <v>891</v>
      </c>
      <c r="G3" s="8">
        <v>31</v>
      </c>
      <c r="H3" s="9">
        <v>1</v>
      </c>
      <c r="I3" s="8">
        <v>0.83</v>
      </c>
      <c r="J3" s="8">
        <v>360</v>
      </c>
      <c r="K3" s="6">
        <f t="shared" ref="K3:K14" si="0">E3*F3*G3*H3</f>
        <v>27621</v>
      </c>
      <c r="L3" s="43">
        <f t="shared" ref="L3:M14" si="1">K3*I3</f>
        <v>22925.43</v>
      </c>
      <c r="M3" s="51">
        <f t="shared" si="1"/>
        <v>8253154.7999999998</v>
      </c>
    </row>
    <row r="4" spans="1:13" x14ac:dyDescent="0.25">
      <c r="A4" s="74"/>
      <c r="B4" s="2" t="s">
        <v>15</v>
      </c>
      <c r="C4" s="3" t="s">
        <v>17</v>
      </c>
      <c r="D4" s="4" t="s">
        <v>23</v>
      </c>
      <c r="E4" s="2">
        <v>1</v>
      </c>
      <c r="F4" s="4">
        <v>781</v>
      </c>
      <c r="G4" s="4">
        <v>21</v>
      </c>
      <c r="H4" s="5">
        <v>1</v>
      </c>
      <c r="I4" s="4">
        <v>0.83</v>
      </c>
      <c r="J4" s="4">
        <v>360</v>
      </c>
      <c r="K4" s="2">
        <f>E4*F4*G4*H4</f>
        <v>16401</v>
      </c>
      <c r="L4" s="44">
        <f t="shared" si="1"/>
        <v>13612.83</v>
      </c>
      <c r="M4" s="52">
        <f t="shared" si="1"/>
        <v>4900618.8</v>
      </c>
    </row>
    <row r="5" spans="1:13" x14ac:dyDescent="0.25">
      <c r="A5" s="74"/>
      <c r="B5" s="2" t="s">
        <v>16</v>
      </c>
      <c r="C5" s="3" t="s">
        <v>18</v>
      </c>
      <c r="D5" s="4" t="s">
        <v>23</v>
      </c>
      <c r="E5" s="2">
        <v>1</v>
      </c>
      <c r="F5" s="4">
        <v>672</v>
      </c>
      <c r="G5" s="4">
        <v>10</v>
      </c>
      <c r="H5" s="5">
        <v>1</v>
      </c>
      <c r="I5" s="4">
        <v>0.83</v>
      </c>
      <c r="J5" s="4">
        <v>360</v>
      </c>
      <c r="K5" s="2">
        <f t="shared" si="0"/>
        <v>6720</v>
      </c>
      <c r="L5" s="44">
        <f t="shared" si="1"/>
        <v>5577.5999999999995</v>
      </c>
      <c r="M5" s="52">
        <f t="shared" si="1"/>
        <v>2007935.9999999998</v>
      </c>
    </row>
    <row r="6" spans="1:13" ht="15.75" thickBot="1" x14ac:dyDescent="0.3">
      <c r="A6" s="75"/>
      <c r="B6" s="26">
        <v>4</v>
      </c>
      <c r="C6" s="27" t="s">
        <v>19</v>
      </c>
      <c r="D6" s="28" t="s">
        <v>23</v>
      </c>
      <c r="E6" s="26">
        <v>1</v>
      </c>
      <c r="F6" s="28">
        <v>672</v>
      </c>
      <c r="G6" s="28">
        <v>31</v>
      </c>
      <c r="H6" s="29">
        <v>1</v>
      </c>
      <c r="I6" s="28">
        <v>0.83</v>
      </c>
      <c r="J6" s="28">
        <v>360</v>
      </c>
      <c r="K6" s="26">
        <f t="shared" si="0"/>
        <v>20832</v>
      </c>
      <c r="L6" s="45">
        <f t="shared" si="1"/>
        <v>17290.559999999998</v>
      </c>
      <c r="M6" s="53">
        <f t="shared" si="1"/>
        <v>6224601.5999999996</v>
      </c>
    </row>
    <row r="7" spans="1:13" x14ac:dyDescent="0.25">
      <c r="A7" s="76" t="s">
        <v>22</v>
      </c>
      <c r="B7" s="30">
        <v>1</v>
      </c>
      <c r="C7" s="31" t="s">
        <v>24</v>
      </c>
      <c r="D7" s="30" t="s">
        <v>20</v>
      </c>
      <c r="E7" s="30">
        <v>1</v>
      </c>
      <c r="F7" s="32">
        <v>552</v>
      </c>
      <c r="G7" s="30">
        <v>31</v>
      </c>
      <c r="H7" s="33">
        <v>1</v>
      </c>
      <c r="I7" s="32">
        <v>0.83</v>
      </c>
      <c r="J7" s="32">
        <v>360</v>
      </c>
      <c r="K7" s="30">
        <f t="shared" si="0"/>
        <v>17112</v>
      </c>
      <c r="L7" s="46">
        <f t="shared" si="1"/>
        <v>14202.96</v>
      </c>
      <c r="M7" s="54">
        <f t="shared" si="1"/>
        <v>5113065.5999999996</v>
      </c>
    </row>
    <row r="8" spans="1:13" x14ac:dyDescent="0.25">
      <c r="A8" s="77"/>
      <c r="B8" s="14">
        <v>2</v>
      </c>
      <c r="C8" s="15" t="s">
        <v>25</v>
      </c>
      <c r="D8" s="14" t="s">
        <v>20</v>
      </c>
      <c r="E8" s="14">
        <v>1</v>
      </c>
      <c r="F8" s="16">
        <v>736</v>
      </c>
      <c r="G8" s="14">
        <v>31</v>
      </c>
      <c r="H8" s="17">
        <v>1</v>
      </c>
      <c r="I8" s="16">
        <v>0.83</v>
      </c>
      <c r="J8" s="16">
        <v>360</v>
      </c>
      <c r="K8" s="14">
        <f t="shared" si="0"/>
        <v>22816</v>
      </c>
      <c r="L8" s="47">
        <f t="shared" si="1"/>
        <v>18937.28</v>
      </c>
      <c r="M8" s="55">
        <f t="shared" si="1"/>
        <v>6817420.7999999998</v>
      </c>
    </row>
    <row r="9" spans="1:13" x14ac:dyDescent="0.25">
      <c r="A9" s="77"/>
      <c r="B9" s="10">
        <v>3</v>
      </c>
      <c r="C9" s="11" t="s">
        <v>26</v>
      </c>
      <c r="D9" s="10" t="s">
        <v>20</v>
      </c>
      <c r="E9" s="10">
        <v>1</v>
      </c>
      <c r="F9" s="12">
        <v>552</v>
      </c>
      <c r="G9" s="10">
        <v>31</v>
      </c>
      <c r="H9" s="13">
        <v>1</v>
      </c>
      <c r="I9" s="12">
        <v>0.83</v>
      </c>
      <c r="J9" s="12">
        <v>360</v>
      </c>
      <c r="K9" s="10">
        <f t="shared" si="0"/>
        <v>17112</v>
      </c>
      <c r="L9" s="48">
        <f t="shared" si="1"/>
        <v>14202.96</v>
      </c>
      <c r="M9" s="56">
        <f t="shared" si="1"/>
        <v>5113065.5999999996</v>
      </c>
    </row>
    <row r="10" spans="1:13" x14ac:dyDescent="0.25">
      <c r="A10" s="77"/>
      <c r="B10" s="14">
        <v>4</v>
      </c>
      <c r="C10" s="15" t="s">
        <v>27</v>
      </c>
      <c r="D10" s="14" t="s">
        <v>20</v>
      </c>
      <c r="E10" s="14">
        <v>1</v>
      </c>
      <c r="F10" s="16">
        <v>552</v>
      </c>
      <c r="G10" s="14">
        <v>31</v>
      </c>
      <c r="H10" s="17">
        <v>1</v>
      </c>
      <c r="I10" s="16">
        <v>0.83</v>
      </c>
      <c r="J10" s="16">
        <v>360</v>
      </c>
      <c r="K10" s="14">
        <f t="shared" si="0"/>
        <v>17112</v>
      </c>
      <c r="L10" s="47">
        <f t="shared" si="1"/>
        <v>14202.96</v>
      </c>
      <c r="M10" s="55">
        <f t="shared" si="1"/>
        <v>5113065.5999999996</v>
      </c>
    </row>
    <row r="11" spans="1:13" ht="15.75" thickBot="1" x14ac:dyDescent="0.3">
      <c r="A11" s="78"/>
      <c r="B11" s="34">
        <v>5</v>
      </c>
      <c r="C11" s="35" t="s">
        <v>28</v>
      </c>
      <c r="D11" s="34" t="s">
        <v>20</v>
      </c>
      <c r="E11" s="34">
        <v>1</v>
      </c>
      <c r="F11" s="36">
        <v>552</v>
      </c>
      <c r="G11" s="34">
        <v>31</v>
      </c>
      <c r="H11" s="37">
        <v>1</v>
      </c>
      <c r="I11" s="36">
        <v>0.83</v>
      </c>
      <c r="J11" s="36">
        <v>360</v>
      </c>
      <c r="K11" s="34">
        <f t="shared" si="0"/>
        <v>17112</v>
      </c>
      <c r="L11" s="49">
        <f t="shared" si="1"/>
        <v>14202.96</v>
      </c>
      <c r="M11" s="57">
        <f t="shared" si="1"/>
        <v>5113065.5999999996</v>
      </c>
    </row>
    <row r="12" spans="1:13" s="63" customFormat="1" ht="27.6" customHeight="1" thickBot="1" x14ac:dyDescent="0.3">
      <c r="A12" s="79" t="s">
        <v>33</v>
      </c>
      <c r="B12" s="80"/>
      <c r="C12" s="80"/>
      <c r="D12" s="80"/>
      <c r="E12" s="80"/>
      <c r="F12" s="80"/>
      <c r="G12" s="80"/>
      <c r="H12" s="80"/>
      <c r="I12" s="80"/>
      <c r="J12" s="81"/>
      <c r="K12" s="60">
        <f>SUM(K2:K11)</f>
        <v>184569</v>
      </c>
      <c r="L12" s="61">
        <f t="shared" ref="L12:M12" si="2">SUM(L2:L11)</f>
        <v>153192.26999999996</v>
      </c>
      <c r="M12" s="62">
        <f t="shared" si="2"/>
        <v>55149217.200000003</v>
      </c>
    </row>
    <row r="13" spans="1:13" s="1" customFormat="1" ht="45.75" thickBot="1" x14ac:dyDescent="0.3">
      <c r="A13" s="38" t="s">
        <v>30</v>
      </c>
      <c r="B13" s="39">
        <v>1</v>
      </c>
      <c r="C13" s="40" t="s">
        <v>29</v>
      </c>
      <c r="D13" s="39" t="s">
        <v>20</v>
      </c>
      <c r="E13" s="39">
        <v>1</v>
      </c>
      <c r="F13" s="39">
        <v>34</v>
      </c>
      <c r="G13" s="39">
        <v>4</v>
      </c>
      <c r="H13" s="41">
        <v>1</v>
      </c>
      <c r="I13" s="39">
        <v>0.83</v>
      </c>
      <c r="J13" s="39">
        <v>360</v>
      </c>
      <c r="K13" s="39">
        <f t="shared" si="0"/>
        <v>136</v>
      </c>
      <c r="L13" s="58">
        <f t="shared" si="1"/>
        <v>112.88</v>
      </c>
      <c r="M13" s="59">
        <f t="shared" si="1"/>
        <v>40636.799999999996</v>
      </c>
    </row>
    <row r="14" spans="1:13" s="1" customFormat="1" ht="45.75" thickBot="1" x14ac:dyDescent="0.3">
      <c r="A14" s="64" t="s">
        <v>31</v>
      </c>
      <c r="B14" s="65">
        <v>1</v>
      </c>
      <c r="C14" s="66" t="s">
        <v>35</v>
      </c>
      <c r="D14" s="65" t="s">
        <v>32</v>
      </c>
      <c r="E14" s="65">
        <v>1</v>
      </c>
      <c r="F14" s="65">
        <v>382</v>
      </c>
      <c r="G14" s="65">
        <v>4</v>
      </c>
      <c r="H14" s="67">
        <v>1</v>
      </c>
      <c r="I14" s="65">
        <v>0.83</v>
      </c>
      <c r="J14" s="65">
        <v>360</v>
      </c>
      <c r="K14" s="65">
        <f t="shared" si="0"/>
        <v>1528</v>
      </c>
      <c r="L14" s="68">
        <f t="shared" si="1"/>
        <v>1268.24</v>
      </c>
      <c r="M14" s="69">
        <f t="shared" si="1"/>
        <v>456566.4</v>
      </c>
    </row>
    <row r="15" spans="1:13" s="63" customFormat="1" ht="26.45" customHeight="1" thickBot="1" x14ac:dyDescent="0.3">
      <c r="A15" s="82" t="s">
        <v>34</v>
      </c>
      <c r="B15" s="83"/>
      <c r="C15" s="83"/>
      <c r="D15" s="83"/>
      <c r="E15" s="83"/>
      <c r="F15" s="83"/>
      <c r="G15" s="83"/>
      <c r="H15" s="83"/>
      <c r="I15" s="83"/>
      <c r="J15" s="83"/>
      <c r="K15" s="70">
        <f>K12+K13+K14</f>
        <v>186233</v>
      </c>
      <c r="L15" s="71">
        <f>L12+L13+L14</f>
        <v>154573.38999999996</v>
      </c>
      <c r="M15" s="72">
        <f>M12+M13+M14</f>
        <v>55646420.399999999</v>
      </c>
    </row>
  </sheetData>
  <mergeCells count="4">
    <mergeCell ref="A2:A6"/>
    <mergeCell ref="A7:A11"/>
    <mergeCell ref="A12:J12"/>
    <mergeCell ref="A15:J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18" sqref="G18"/>
    </sheetView>
  </sheetViews>
  <sheetFormatPr defaultRowHeight="15" x14ac:dyDescent="0.25"/>
  <cols>
    <col min="1" max="1" width="14.5703125" customWidth="1"/>
    <col min="2" max="2" width="9" customWidth="1"/>
    <col min="3" max="3" width="26.140625" customWidth="1"/>
    <col min="4" max="4" width="9.7109375" customWidth="1"/>
    <col min="5" max="5" width="10.42578125" customWidth="1"/>
    <col min="6" max="11" width="11.28515625" customWidth="1"/>
    <col min="12" max="12" width="13.7109375" customWidth="1"/>
    <col min="13" max="13" width="17.7109375" customWidth="1"/>
  </cols>
  <sheetData>
    <row r="1" spans="1:13" ht="30.75" thickBot="1" x14ac:dyDescent="0.3">
      <c r="A1" s="18" t="s">
        <v>11</v>
      </c>
      <c r="B1" s="19" t="s">
        <v>12</v>
      </c>
      <c r="C1" s="20" t="s">
        <v>0</v>
      </c>
      <c r="D1" s="20" t="s">
        <v>1</v>
      </c>
      <c r="E1" s="20" t="s">
        <v>2</v>
      </c>
      <c r="F1" s="20" t="s">
        <v>3</v>
      </c>
      <c r="G1" s="20" t="s">
        <v>4</v>
      </c>
      <c r="H1" s="20" t="s">
        <v>5</v>
      </c>
      <c r="I1" s="20" t="s">
        <v>6</v>
      </c>
      <c r="J1" s="20" t="s">
        <v>7</v>
      </c>
      <c r="K1" s="20" t="s">
        <v>8</v>
      </c>
      <c r="L1" s="20" t="s">
        <v>9</v>
      </c>
      <c r="M1" s="21" t="s">
        <v>10</v>
      </c>
    </row>
    <row r="2" spans="1:13" ht="14.45" customHeight="1" x14ac:dyDescent="0.25">
      <c r="A2" s="73" t="s">
        <v>21</v>
      </c>
      <c r="B2" s="22">
        <v>1</v>
      </c>
      <c r="C2" s="23" t="s">
        <v>13</v>
      </c>
      <c r="D2" s="24" t="s">
        <v>23</v>
      </c>
      <c r="E2" s="22">
        <v>1</v>
      </c>
      <c r="F2" s="24">
        <v>701</v>
      </c>
      <c r="G2" s="24">
        <v>20</v>
      </c>
      <c r="H2" s="25">
        <v>1</v>
      </c>
      <c r="I2" s="24">
        <v>0.83</v>
      </c>
      <c r="J2" s="24">
        <v>360</v>
      </c>
      <c r="K2" s="22">
        <f>E2*F2*G2*H2</f>
        <v>14020</v>
      </c>
      <c r="L2" s="42">
        <f>K2*I2</f>
        <v>11636.599999999999</v>
      </c>
      <c r="M2" s="50">
        <f>L2*J2</f>
        <v>4189175.9999999995</v>
      </c>
    </row>
    <row r="3" spans="1:13" x14ac:dyDescent="0.25">
      <c r="A3" s="74"/>
      <c r="B3" s="6">
        <v>2</v>
      </c>
      <c r="C3" s="7" t="s">
        <v>14</v>
      </c>
      <c r="D3" s="8" t="s">
        <v>23</v>
      </c>
      <c r="E3" s="6">
        <v>1</v>
      </c>
      <c r="F3" s="8">
        <v>891</v>
      </c>
      <c r="G3" s="8">
        <v>20</v>
      </c>
      <c r="H3" s="9">
        <v>1</v>
      </c>
      <c r="I3" s="8">
        <v>0.83</v>
      </c>
      <c r="J3" s="8">
        <v>360</v>
      </c>
      <c r="K3" s="6">
        <f t="shared" ref="K3:K14" si="0">E3*F3*G3*H3</f>
        <v>17820</v>
      </c>
      <c r="L3" s="43">
        <f t="shared" ref="L3:M14" si="1">K3*I3</f>
        <v>14790.599999999999</v>
      </c>
      <c r="M3" s="51">
        <f t="shared" si="1"/>
        <v>5324615.9999999991</v>
      </c>
    </row>
    <row r="4" spans="1:13" x14ac:dyDescent="0.25">
      <c r="A4" s="74"/>
      <c r="B4" s="2" t="s">
        <v>15</v>
      </c>
      <c r="C4" s="3" t="s">
        <v>17</v>
      </c>
      <c r="D4" s="4" t="s">
        <v>23</v>
      </c>
      <c r="E4" s="2">
        <v>1</v>
      </c>
      <c r="F4" s="4">
        <v>781</v>
      </c>
      <c r="G4" s="4">
        <v>14</v>
      </c>
      <c r="H4" s="5">
        <v>1</v>
      </c>
      <c r="I4" s="4">
        <v>0.83</v>
      </c>
      <c r="J4" s="4">
        <v>360</v>
      </c>
      <c r="K4" s="2">
        <f>E4*F4*G4*H4</f>
        <v>10934</v>
      </c>
      <c r="L4" s="44">
        <f t="shared" si="1"/>
        <v>9075.2199999999993</v>
      </c>
      <c r="M4" s="52">
        <f t="shared" si="1"/>
        <v>3267079.1999999997</v>
      </c>
    </row>
    <row r="5" spans="1:13" x14ac:dyDescent="0.25">
      <c r="A5" s="74"/>
      <c r="B5" s="2" t="s">
        <v>16</v>
      </c>
      <c r="C5" s="3" t="s">
        <v>18</v>
      </c>
      <c r="D5" s="4" t="s">
        <v>23</v>
      </c>
      <c r="E5" s="2">
        <v>1</v>
      </c>
      <c r="F5" s="4">
        <v>672</v>
      </c>
      <c r="G5" s="4">
        <v>6</v>
      </c>
      <c r="H5" s="5">
        <v>1</v>
      </c>
      <c r="I5" s="4">
        <v>0.83</v>
      </c>
      <c r="J5" s="4">
        <v>360</v>
      </c>
      <c r="K5" s="2">
        <f t="shared" si="0"/>
        <v>4032</v>
      </c>
      <c r="L5" s="44">
        <f t="shared" si="1"/>
        <v>3346.56</v>
      </c>
      <c r="M5" s="52">
        <f t="shared" si="1"/>
        <v>1204761.6000000001</v>
      </c>
    </row>
    <row r="6" spans="1:13" ht="15.75" thickBot="1" x14ac:dyDescent="0.3">
      <c r="A6" s="75"/>
      <c r="B6" s="26">
        <v>4</v>
      </c>
      <c r="C6" s="27" t="s">
        <v>19</v>
      </c>
      <c r="D6" s="28" t="s">
        <v>23</v>
      </c>
      <c r="E6" s="26">
        <v>1</v>
      </c>
      <c r="F6" s="28">
        <v>672</v>
      </c>
      <c r="G6" s="28">
        <v>20</v>
      </c>
      <c r="H6" s="29">
        <v>1</v>
      </c>
      <c r="I6" s="28">
        <v>0.83</v>
      </c>
      <c r="J6" s="28">
        <v>360</v>
      </c>
      <c r="K6" s="26">
        <f t="shared" si="0"/>
        <v>13440</v>
      </c>
      <c r="L6" s="45">
        <f t="shared" si="1"/>
        <v>11155.199999999999</v>
      </c>
      <c r="M6" s="53">
        <f t="shared" si="1"/>
        <v>4015871.9999999995</v>
      </c>
    </row>
    <row r="7" spans="1:13" x14ac:dyDescent="0.25">
      <c r="A7" s="76" t="s">
        <v>22</v>
      </c>
      <c r="B7" s="30">
        <v>1</v>
      </c>
      <c r="C7" s="31" t="s">
        <v>24</v>
      </c>
      <c r="D7" s="30" t="s">
        <v>20</v>
      </c>
      <c r="E7" s="30">
        <v>1</v>
      </c>
      <c r="F7" s="32">
        <v>552</v>
      </c>
      <c r="G7" s="30">
        <v>20</v>
      </c>
      <c r="H7" s="33">
        <v>1</v>
      </c>
      <c r="I7" s="32">
        <v>0.83</v>
      </c>
      <c r="J7" s="32">
        <v>360</v>
      </c>
      <c r="K7" s="30">
        <f t="shared" si="0"/>
        <v>11040</v>
      </c>
      <c r="L7" s="46">
        <f t="shared" si="1"/>
        <v>9163.1999999999989</v>
      </c>
      <c r="M7" s="54">
        <f t="shared" si="1"/>
        <v>3298751.9999999995</v>
      </c>
    </row>
    <row r="8" spans="1:13" x14ac:dyDescent="0.25">
      <c r="A8" s="77"/>
      <c r="B8" s="14">
        <v>2</v>
      </c>
      <c r="C8" s="15" t="s">
        <v>25</v>
      </c>
      <c r="D8" s="14" t="s">
        <v>20</v>
      </c>
      <c r="E8" s="14">
        <v>1</v>
      </c>
      <c r="F8" s="16">
        <v>736</v>
      </c>
      <c r="G8" s="14">
        <v>20</v>
      </c>
      <c r="H8" s="17">
        <v>1</v>
      </c>
      <c r="I8" s="16">
        <v>0.83</v>
      </c>
      <c r="J8" s="16">
        <v>360</v>
      </c>
      <c r="K8" s="14">
        <f t="shared" si="0"/>
        <v>14720</v>
      </c>
      <c r="L8" s="47">
        <f t="shared" si="1"/>
        <v>12217.599999999999</v>
      </c>
      <c r="M8" s="55">
        <f t="shared" si="1"/>
        <v>4398335.9999999991</v>
      </c>
    </row>
    <row r="9" spans="1:13" x14ac:dyDescent="0.25">
      <c r="A9" s="77"/>
      <c r="B9" s="10">
        <v>3</v>
      </c>
      <c r="C9" s="11" t="s">
        <v>26</v>
      </c>
      <c r="D9" s="10" t="s">
        <v>20</v>
      </c>
      <c r="E9" s="10">
        <v>1</v>
      </c>
      <c r="F9" s="12">
        <v>552</v>
      </c>
      <c r="G9" s="10">
        <v>20</v>
      </c>
      <c r="H9" s="13">
        <v>1</v>
      </c>
      <c r="I9" s="12">
        <v>0.83</v>
      </c>
      <c r="J9" s="12">
        <v>360</v>
      </c>
      <c r="K9" s="10">
        <f t="shared" si="0"/>
        <v>11040</v>
      </c>
      <c r="L9" s="48">
        <f t="shared" si="1"/>
        <v>9163.1999999999989</v>
      </c>
      <c r="M9" s="56">
        <f t="shared" si="1"/>
        <v>3298751.9999999995</v>
      </c>
    </row>
    <row r="10" spans="1:13" x14ac:dyDescent="0.25">
      <c r="A10" s="77"/>
      <c r="B10" s="14">
        <v>4</v>
      </c>
      <c r="C10" s="15" t="s">
        <v>27</v>
      </c>
      <c r="D10" s="14" t="s">
        <v>20</v>
      </c>
      <c r="E10" s="14">
        <v>1</v>
      </c>
      <c r="F10" s="16">
        <v>552</v>
      </c>
      <c r="G10" s="14">
        <v>20</v>
      </c>
      <c r="H10" s="17">
        <v>1</v>
      </c>
      <c r="I10" s="16">
        <v>0.83</v>
      </c>
      <c r="J10" s="16">
        <v>360</v>
      </c>
      <c r="K10" s="14">
        <f t="shared" si="0"/>
        <v>11040</v>
      </c>
      <c r="L10" s="47">
        <f t="shared" si="1"/>
        <v>9163.1999999999989</v>
      </c>
      <c r="M10" s="55">
        <f t="shared" si="1"/>
        <v>3298751.9999999995</v>
      </c>
    </row>
    <row r="11" spans="1:13" ht="15.75" thickBot="1" x14ac:dyDescent="0.3">
      <c r="A11" s="78"/>
      <c r="B11" s="34">
        <v>5</v>
      </c>
      <c r="C11" s="35" t="s">
        <v>28</v>
      </c>
      <c r="D11" s="34" t="s">
        <v>20</v>
      </c>
      <c r="E11" s="34">
        <v>1</v>
      </c>
      <c r="F11" s="36">
        <v>552</v>
      </c>
      <c r="G11" s="34">
        <v>20</v>
      </c>
      <c r="H11" s="37">
        <v>1</v>
      </c>
      <c r="I11" s="36">
        <v>0.83</v>
      </c>
      <c r="J11" s="36">
        <v>360</v>
      </c>
      <c r="K11" s="34">
        <f t="shared" si="0"/>
        <v>11040</v>
      </c>
      <c r="L11" s="49">
        <f t="shared" si="1"/>
        <v>9163.1999999999989</v>
      </c>
      <c r="M11" s="57">
        <f>L11*J11</f>
        <v>3298751.9999999995</v>
      </c>
    </row>
    <row r="12" spans="1:13" s="63" customFormat="1" ht="27.6" customHeight="1" thickBot="1" x14ac:dyDescent="0.3">
      <c r="A12" s="79" t="s">
        <v>33</v>
      </c>
      <c r="B12" s="80"/>
      <c r="C12" s="80"/>
      <c r="D12" s="80"/>
      <c r="E12" s="80"/>
      <c r="F12" s="80"/>
      <c r="G12" s="80"/>
      <c r="H12" s="80"/>
      <c r="I12" s="80"/>
      <c r="J12" s="81"/>
      <c r="K12" s="60">
        <f>SUM(K2:K11)</f>
        <v>119126</v>
      </c>
      <c r="L12" s="61">
        <f t="shared" ref="L12" si="2">SUM(L2:L11)</f>
        <v>98874.579999999973</v>
      </c>
      <c r="M12" s="62">
        <f>SUM(M2:M11)</f>
        <v>35594848.799999997</v>
      </c>
    </row>
    <row r="13" spans="1:13" s="1" customFormat="1" ht="45.75" thickBot="1" x14ac:dyDescent="0.3">
      <c r="A13" s="38" t="s">
        <v>30</v>
      </c>
      <c r="B13" s="39">
        <v>1</v>
      </c>
      <c r="C13" s="40" t="s">
        <v>29</v>
      </c>
      <c r="D13" s="39" t="s">
        <v>20</v>
      </c>
      <c r="E13" s="39">
        <v>1</v>
      </c>
      <c r="F13" s="39">
        <v>34</v>
      </c>
      <c r="G13" s="39">
        <v>3</v>
      </c>
      <c r="H13" s="41">
        <v>1</v>
      </c>
      <c r="I13" s="39">
        <v>0.83</v>
      </c>
      <c r="J13" s="39">
        <v>360</v>
      </c>
      <c r="K13" s="39">
        <f t="shared" si="0"/>
        <v>102</v>
      </c>
      <c r="L13" s="58">
        <f t="shared" si="1"/>
        <v>84.66</v>
      </c>
      <c r="M13" s="59">
        <f t="shared" si="1"/>
        <v>30477.599999999999</v>
      </c>
    </row>
    <row r="14" spans="1:13" s="1" customFormat="1" ht="45.75" thickBot="1" x14ac:dyDescent="0.3">
      <c r="A14" s="64" t="s">
        <v>31</v>
      </c>
      <c r="B14" s="65">
        <v>1</v>
      </c>
      <c r="C14" s="66" t="s">
        <v>35</v>
      </c>
      <c r="D14" s="65" t="s">
        <v>32</v>
      </c>
      <c r="E14" s="65">
        <v>1</v>
      </c>
      <c r="F14" s="65">
        <v>382</v>
      </c>
      <c r="G14" s="65">
        <v>3</v>
      </c>
      <c r="H14" s="67">
        <v>1</v>
      </c>
      <c r="I14" s="65">
        <v>0.83</v>
      </c>
      <c r="J14" s="65">
        <v>360</v>
      </c>
      <c r="K14" s="65">
        <f t="shared" si="0"/>
        <v>1146</v>
      </c>
      <c r="L14" s="68">
        <f t="shared" si="1"/>
        <v>951.18</v>
      </c>
      <c r="M14" s="69">
        <f t="shared" si="1"/>
        <v>342424.8</v>
      </c>
    </row>
    <row r="15" spans="1:13" s="63" customFormat="1" ht="26.45" customHeight="1" thickBot="1" x14ac:dyDescent="0.3">
      <c r="A15" s="82" t="s">
        <v>34</v>
      </c>
      <c r="B15" s="83"/>
      <c r="C15" s="83"/>
      <c r="D15" s="83"/>
      <c r="E15" s="83"/>
      <c r="F15" s="83"/>
      <c r="G15" s="83"/>
      <c r="H15" s="83"/>
      <c r="I15" s="83"/>
      <c r="J15" s="83"/>
      <c r="K15" s="70">
        <f>K12+K13+K14</f>
        <v>120374</v>
      </c>
      <c r="L15" s="71">
        <f>L12+L13+L14</f>
        <v>99910.419999999969</v>
      </c>
      <c r="M15" s="72">
        <f>M12+M13+M14</f>
        <v>35967751.199999996</v>
      </c>
    </row>
  </sheetData>
  <mergeCells count="4">
    <mergeCell ref="A2:A6"/>
    <mergeCell ref="A7:A11"/>
    <mergeCell ref="A12:J12"/>
    <mergeCell ref="A15:J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9" sqref="F19"/>
    </sheetView>
  </sheetViews>
  <sheetFormatPr defaultRowHeight="15" x14ac:dyDescent="0.25"/>
  <cols>
    <col min="1" max="1" width="14.5703125" customWidth="1"/>
    <col min="2" max="2" width="9" customWidth="1"/>
    <col min="3" max="3" width="26.140625" customWidth="1"/>
    <col min="4" max="4" width="9.7109375" customWidth="1"/>
    <col min="5" max="5" width="10.42578125" customWidth="1"/>
    <col min="6" max="11" width="11.28515625" customWidth="1"/>
    <col min="12" max="12" width="13.7109375" customWidth="1"/>
    <col min="13" max="13" width="17.7109375" customWidth="1"/>
  </cols>
  <sheetData>
    <row r="1" spans="1:13" ht="30.75" thickBot="1" x14ac:dyDescent="0.3">
      <c r="A1" s="18" t="s">
        <v>11</v>
      </c>
      <c r="B1" s="19" t="s">
        <v>12</v>
      </c>
      <c r="C1" s="20" t="s">
        <v>0</v>
      </c>
      <c r="D1" s="20" t="s">
        <v>1</v>
      </c>
      <c r="E1" s="20" t="s">
        <v>2</v>
      </c>
      <c r="F1" s="20" t="s">
        <v>3</v>
      </c>
      <c r="G1" s="20" t="s">
        <v>4</v>
      </c>
      <c r="H1" s="20" t="s">
        <v>5</v>
      </c>
      <c r="I1" s="20" t="s">
        <v>6</v>
      </c>
      <c r="J1" s="20" t="s">
        <v>7</v>
      </c>
      <c r="K1" s="20" t="s">
        <v>8</v>
      </c>
      <c r="L1" s="20" t="s">
        <v>9</v>
      </c>
      <c r="M1" s="21" t="s">
        <v>10</v>
      </c>
    </row>
    <row r="2" spans="1:13" ht="14.45" customHeight="1" x14ac:dyDescent="0.25">
      <c r="A2" s="73" t="s">
        <v>21</v>
      </c>
      <c r="B2" s="22">
        <v>1</v>
      </c>
      <c r="C2" s="23" t="s">
        <v>13</v>
      </c>
      <c r="D2" s="24" t="s">
        <v>23</v>
      </c>
      <c r="E2" s="22">
        <v>1</v>
      </c>
      <c r="F2" s="24">
        <v>701</v>
      </c>
      <c r="G2" s="24">
        <v>70</v>
      </c>
      <c r="H2" s="25">
        <v>1</v>
      </c>
      <c r="I2" s="24">
        <v>0.83</v>
      </c>
      <c r="J2" s="24">
        <v>370</v>
      </c>
      <c r="K2" s="22">
        <f>E2*F2*G2*H2</f>
        <v>49070</v>
      </c>
      <c r="L2" s="42">
        <f>K2*I2</f>
        <v>40728.1</v>
      </c>
      <c r="M2" s="50">
        <f>L2*J2</f>
        <v>15069397</v>
      </c>
    </row>
    <row r="3" spans="1:13" x14ac:dyDescent="0.25">
      <c r="A3" s="74"/>
      <c r="B3" s="6">
        <v>2</v>
      </c>
      <c r="C3" s="7" t="s">
        <v>14</v>
      </c>
      <c r="D3" s="8" t="s">
        <v>23</v>
      </c>
      <c r="E3" s="6">
        <v>1</v>
      </c>
      <c r="F3" s="8">
        <v>891</v>
      </c>
      <c r="G3" s="8">
        <v>70</v>
      </c>
      <c r="H3" s="9">
        <v>1</v>
      </c>
      <c r="I3" s="8">
        <v>0.83</v>
      </c>
      <c r="J3" s="8">
        <v>370</v>
      </c>
      <c r="K3" s="6">
        <f t="shared" ref="K3:K14" si="0">E3*F3*G3*H3</f>
        <v>62370</v>
      </c>
      <c r="L3" s="43">
        <f t="shared" ref="L3:L14" si="1">K3*I3</f>
        <v>51767.1</v>
      </c>
      <c r="M3" s="51">
        <f t="shared" ref="M3:M14" si="2">L3*J3</f>
        <v>19153827</v>
      </c>
    </row>
    <row r="4" spans="1:13" x14ac:dyDescent="0.25">
      <c r="A4" s="74"/>
      <c r="B4" s="2" t="s">
        <v>15</v>
      </c>
      <c r="C4" s="3" t="s">
        <v>17</v>
      </c>
      <c r="D4" s="4" t="s">
        <v>23</v>
      </c>
      <c r="E4" s="2">
        <v>1</v>
      </c>
      <c r="F4" s="4">
        <v>781</v>
      </c>
      <c r="G4" s="4">
        <v>50</v>
      </c>
      <c r="H4" s="5">
        <v>1</v>
      </c>
      <c r="I4" s="4">
        <v>0.83</v>
      </c>
      <c r="J4" s="4">
        <v>370</v>
      </c>
      <c r="K4" s="2">
        <f>E4*F4*G4*H4</f>
        <v>39050</v>
      </c>
      <c r="L4" s="44">
        <f t="shared" si="1"/>
        <v>32411.5</v>
      </c>
      <c r="M4" s="52">
        <f t="shared" si="2"/>
        <v>11992255</v>
      </c>
    </row>
    <row r="5" spans="1:13" x14ac:dyDescent="0.25">
      <c r="A5" s="74"/>
      <c r="B5" s="2" t="s">
        <v>16</v>
      </c>
      <c r="C5" s="3" t="s">
        <v>18</v>
      </c>
      <c r="D5" s="4" t="s">
        <v>23</v>
      </c>
      <c r="E5" s="2">
        <v>1</v>
      </c>
      <c r="F5" s="4">
        <v>672</v>
      </c>
      <c r="G5" s="4">
        <v>20</v>
      </c>
      <c r="H5" s="5">
        <v>1</v>
      </c>
      <c r="I5" s="4">
        <v>0.83</v>
      </c>
      <c r="J5" s="4">
        <v>370</v>
      </c>
      <c r="K5" s="2">
        <f t="shared" si="0"/>
        <v>13440</v>
      </c>
      <c r="L5" s="44">
        <f t="shared" si="1"/>
        <v>11155.199999999999</v>
      </c>
      <c r="M5" s="52">
        <f t="shared" si="2"/>
        <v>4127423.9999999995</v>
      </c>
    </row>
    <row r="6" spans="1:13" ht="15.75" thickBot="1" x14ac:dyDescent="0.3">
      <c r="A6" s="75"/>
      <c r="B6" s="26">
        <v>4</v>
      </c>
      <c r="C6" s="27" t="s">
        <v>19</v>
      </c>
      <c r="D6" s="28" t="s">
        <v>23</v>
      </c>
      <c r="E6" s="26">
        <v>1</v>
      </c>
      <c r="F6" s="28">
        <v>672</v>
      </c>
      <c r="G6" s="28">
        <v>70</v>
      </c>
      <c r="H6" s="29">
        <v>1</v>
      </c>
      <c r="I6" s="28">
        <v>0.83</v>
      </c>
      <c r="J6" s="28">
        <v>370</v>
      </c>
      <c r="K6" s="26">
        <f t="shared" si="0"/>
        <v>47040</v>
      </c>
      <c r="L6" s="45">
        <f t="shared" si="1"/>
        <v>39043.199999999997</v>
      </c>
      <c r="M6" s="53">
        <f t="shared" si="2"/>
        <v>14445983.999999998</v>
      </c>
    </row>
    <row r="7" spans="1:13" x14ac:dyDescent="0.25">
      <c r="A7" s="76" t="s">
        <v>22</v>
      </c>
      <c r="B7" s="30">
        <v>1</v>
      </c>
      <c r="C7" s="31" t="s">
        <v>24</v>
      </c>
      <c r="D7" s="30" t="s">
        <v>20</v>
      </c>
      <c r="E7" s="30">
        <v>1</v>
      </c>
      <c r="F7" s="32">
        <v>552</v>
      </c>
      <c r="G7" s="30">
        <v>70</v>
      </c>
      <c r="H7" s="33">
        <v>1</v>
      </c>
      <c r="I7" s="32">
        <v>0.83</v>
      </c>
      <c r="J7" s="32">
        <v>370</v>
      </c>
      <c r="K7" s="30">
        <f t="shared" si="0"/>
        <v>38640</v>
      </c>
      <c r="L7" s="46">
        <f t="shared" si="1"/>
        <v>32071.199999999997</v>
      </c>
      <c r="M7" s="54">
        <f t="shared" si="2"/>
        <v>11866343.999999998</v>
      </c>
    </row>
    <row r="8" spans="1:13" x14ac:dyDescent="0.25">
      <c r="A8" s="77"/>
      <c r="B8" s="14">
        <v>2</v>
      </c>
      <c r="C8" s="15" t="s">
        <v>25</v>
      </c>
      <c r="D8" s="14" t="s">
        <v>20</v>
      </c>
      <c r="E8" s="14">
        <v>1</v>
      </c>
      <c r="F8" s="16">
        <v>736</v>
      </c>
      <c r="G8" s="14">
        <v>70</v>
      </c>
      <c r="H8" s="17">
        <v>1</v>
      </c>
      <c r="I8" s="16">
        <v>0.83</v>
      </c>
      <c r="J8" s="16">
        <v>370</v>
      </c>
      <c r="K8" s="14">
        <f t="shared" si="0"/>
        <v>51520</v>
      </c>
      <c r="L8" s="47">
        <f t="shared" si="1"/>
        <v>42761.599999999999</v>
      </c>
      <c r="M8" s="55">
        <f t="shared" si="2"/>
        <v>15821792</v>
      </c>
    </row>
    <row r="9" spans="1:13" x14ac:dyDescent="0.25">
      <c r="A9" s="77"/>
      <c r="B9" s="10">
        <v>3</v>
      </c>
      <c r="C9" s="11" t="s">
        <v>26</v>
      </c>
      <c r="D9" s="10" t="s">
        <v>20</v>
      </c>
      <c r="E9" s="10">
        <v>1</v>
      </c>
      <c r="F9" s="12">
        <v>552</v>
      </c>
      <c r="G9" s="10">
        <v>70</v>
      </c>
      <c r="H9" s="13">
        <v>1</v>
      </c>
      <c r="I9" s="12">
        <v>0.83</v>
      </c>
      <c r="J9" s="12">
        <v>370</v>
      </c>
      <c r="K9" s="10">
        <f t="shared" si="0"/>
        <v>38640</v>
      </c>
      <c r="L9" s="48">
        <f t="shared" si="1"/>
        <v>32071.199999999997</v>
      </c>
      <c r="M9" s="56">
        <f t="shared" si="2"/>
        <v>11866343.999999998</v>
      </c>
    </row>
    <row r="10" spans="1:13" x14ac:dyDescent="0.25">
      <c r="A10" s="77"/>
      <c r="B10" s="14">
        <v>4</v>
      </c>
      <c r="C10" s="15" t="s">
        <v>27</v>
      </c>
      <c r="D10" s="14" t="s">
        <v>20</v>
      </c>
      <c r="E10" s="14">
        <v>1</v>
      </c>
      <c r="F10" s="16">
        <v>552</v>
      </c>
      <c r="G10" s="14">
        <v>70</v>
      </c>
      <c r="H10" s="17">
        <v>1</v>
      </c>
      <c r="I10" s="16">
        <v>0.83</v>
      </c>
      <c r="J10" s="16">
        <v>370</v>
      </c>
      <c r="K10" s="14">
        <f t="shared" si="0"/>
        <v>38640</v>
      </c>
      <c r="L10" s="47">
        <f t="shared" si="1"/>
        <v>32071.199999999997</v>
      </c>
      <c r="M10" s="55">
        <f t="shared" si="2"/>
        <v>11866343.999999998</v>
      </c>
    </row>
    <row r="11" spans="1:13" ht="15.75" thickBot="1" x14ac:dyDescent="0.3">
      <c r="A11" s="78"/>
      <c r="B11" s="34">
        <v>5</v>
      </c>
      <c r="C11" s="35" t="s">
        <v>28</v>
      </c>
      <c r="D11" s="34" t="s">
        <v>20</v>
      </c>
      <c r="E11" s="34">
        <v>1</v>
      </c>
      <c r="F11" s="36">
        <v>552</v>
      </c>
      <c r="G11" s="34">
        <v>70</v>
      </c>
      <c r="H11" s="37">
        <v>1</v>
      </c>
      <c r="I11" s="36">
        <v>0.83</v>
      </c>
      <c r="J11" s="36">
        <v>370</v>
      </c>
      <c r="K11" s="34">
        <f t="shared" si="0"/>
        <v>38640</v>
      </c>
      <c r="L11" s="49">
        <f t="shared" si="1"/>
        <v>32071.199999999997</v>
      </c>
      <c r="M11" s="57">
        <f t="shared" si="2"/>
        <v>11866343.999999998</v>
      </c>
    </row>
    <row r="12" spans="1:13" s="63" customFormat="1" ht="27.6" customHeight="1" thickBot="1" x14ac:dyDescent="0.3">
      <c r="A12" s="79" t="s">
        <v>33</v>
      </c>
      <c r="B12" s="80"/>
      <c r="C12" s="80"/>
      <c r="D12" s="80"/>
      <c r="E12" s="80"/>
      <c r="F12" s="80"/>
      <c r="G12" s="80"/>
      <c r="H12" s="80"/>
      <c r="I12" s="80"/>
      <c r="J12" s="81"/>
      <c r="K12" s="60">
        <f>SUM(K2:K11)</f>
        <v>417050</v>
      </c>
      <c r="L12" s="61">
        <f t="shared" ref="L12:M12" si="3">SUM(L2:L11)</f>
        <v>346151.5</v>
      </c>
      <c r="M12" s="62">
        <f t="shared" si="3"/>
        <v>128076055</v>
      </c>
    </row>
    <row r="13" spans="1:13" s="1" customFormat="1" ht="45.75" thickBot="1" x14ac:dyDescent="0.3">
      <c r="A13" s="38" t="s">
        <v>30</v>
      </c>
      <c r="B13" s="39">
        <v>1</v>
      </c>
      <c r="C13" s="40" t="s">
        <v>29</v>
      </c>
      <c r="D13" s="39" t="s">
        <v>20</v>
      </c>
      <c r="E13" s="39">
        <v>1</v>
      </c>
      <c r="F13" s="39">
        <v>34</v>
      </c>
      <c r="G13" s="39">
        <v>50</v>
      </c>
      <c r="H13" s="41">
        <v>1</v>
      </c>
      <c r="I13" s="39">
        <v>0.83</v>
      </c>
      <c r="J13" s="39">
        <v>370</v>
      </c>
      <c r="K13" s="39">
        <f t="shared" si="0"/>
        <v>1700</v>
      </c>
      <c r="L13" s="58">
        <f t="shared" si="1"/>
        <v>1411</v>
      </c>
      <c r="M13" s="59">
        <f t="shared" si="2"/>
        <v>522070</v>
      </c>
    </row>
    <row r="14" spans="1:13" s="1" customFormat="1" ht="45.75" thickBot="1" x14ac:dyDescent="0.3">
      <c r="A14" s="64" t="s">
        <v>31</v>
      </c>
      <c r="B14" s="65">
        <v>1</v>
      </c>
      <c r="C14" s="66" t="s">
        <v>35</v>
      </c>
      <c r="D14" s="65" t="s">
        <v>32</v>
      </c>
      <c r="E14" s="65">
        <v>1</v>
      </c>
      <c r="F14" s="65">
        <v>382</v>
      </c>
      <c r="G14" s="65">
        <v>60</v>
      </c>
      <c r="H14" s="67">
        <v>1</v>
      </c>
      <c r="I14" s="65">
        <v>0.83</v>
      </c>
      <c r="J14" s="65">
        <v>370</v>
      </c>
      <c r="K14" s="65">
        <f t="shared" si="0"/>
        <v>22920</v>
      </c>
      <c r="L14" s="68">
        <f t="shared" si="1"/>
        <v>19023.599999999999</v>
      </c>
      <c r="M14" s="69">
        <f t="shared" si="2"/>
        <v>7038731.9999999991</v>
      </c>
    </row>
    <row r="15" spans="1:13" s="63" customFormat="1" ht="26.45" customHeight="1" thickBot="1" x14ac:dyDescent="0.3">
      <c r="A15" s="82" t="s">
        <v>34</v>
      </c>
      <c r="B15" s="83"/>
      <c r="C15" s="83"/>
      <c r="D15" s="83"/>
      <c r="E15" s="83"/>
      <c r="F15" s="83"/>
      <c r="G15" s="83"/>
      <c r="H15" s="83"/>
      <c r="I15" s="83"/>
      <c r="J15" s="83"/>
      <c r="K15" s="70">
        <f>K12+K13+K14</f>
        <v>441670</v>
      </c>
      <c r="L15" s="71">
        <f>L12+L13+L14</f>
        <v>366586.1</v>
      </c>
      <c r="M15" s="72">
        <f>M12+M13+M14</f>
        <v>135636857</v>
      </c>
    </row>
  </sheetData>
  <mergeCells count="4">
    <mergeCell ref="A2:A6"/>
    <mergeCell ref="A7:A11"/>
    <mergeCell ref="A12:J12"/>
    <mergeCell ref="A15:J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terv_jún</vt:lpstr>
      <vt:lpstr>terv_júl</vt:lpstr>
      <vt:lpstr>terv_aug</vt:lpstr>
      <vt:lpstr>terv_szept</vt:lpstr>
      <vt:lpstr>terv_teljes időszak_v0610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2026-08-06T07:12:21Z</dcterms:modified>
</cp:coreProperties>
</file>